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прил 1 " sheetId="1" r:id="rId1"/>
    <sheet name="прил 2 " sheetId="2" r:id="rId2"/>
    <sheet name="прил 3" sheetId="3" r:id="rId3"/>
    <sheet name="ПРИЛ.4  " sheetId="4" r:id="rId4"/>
    <sheet name="прил 5 " sheetId="5" r:id="rId5"/>
    <sheet name="прил 6  " sheetId="6" r:id="rId6"/>
  </sheets>
  <definedNames>
    <definedName name="_xlnm._FilterDatabase" localSheetId="2" hidden="1">'прил 3'!$A$19:$AM$25</definedName>
    <definedName name="_xlnm.Print_Titles" localSheetId="0">'прил 1 '!$13:$16</definedName>
    <definedName name="_xlnm.Print_Titles" localSheetId="1">'прил 2 '!$A:$B,'прил 2 '!$18:$21</definedName>
    <definedName name="_xlnm.Print_Titles" localSheetId="2">'прил 3'!$A:$B,'прил 3'!#REF!</definedName>
    <definedName name="_xlnm.Print_Titles" localSheetId="4">'прил 5 '!$A:$B,'прил 5 '!$4:$7</definedName>
    <definedName name="_xlnm.Print_Titles" localSheetId="5">'прил 6  '!$A:$B,'прил 6  '!#REF!</definedName>
    <definedName name="_xlnm.Print_Titles" localSheetId="3">'ПРИЛ.4  '!$20:$22</definedName>
    <definedName name="_xlnm.Print_Area" localSheetId="0">'прил 1 '!$A$1:$T$30</definedName>
    <definedName name="_xlnm.Print_Area" localSheetId="1">'прил 2 '!$A$1:$O$91</definedName>
    <definedName name="_xlnm.Print_Area" localSheetId="2">'прил 3'!$A$1:$AM$39</definedName>
    <definedName name="_xlnm.Print_Area" localSheetId="4">'прил 5 '!$A$1:$R$45</definedName>
    <definedName name="_xlnm.Print_Area" localSheetId="5">'прил 6  '!$A$1:$T$40</definedName>
    <definedName name="_xlnm.Print_Area" localSheetId="3">'ПРИЛ.4  '!$A$1:$Y$67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C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<sst xmlns="http://schemas.openxmlformats.org/spreadsheetml/2006/main" count="771" uniqueCount="425">
  <si>
    <t>Год</t>
  </si>
  <si>
    <t>ввода в эксплуатацию</t>
  </si>
  <si>
    <t>за счет средств Фонда</t>
  </si>
  <si>
    <t>последнего комплексного капитального ремонта</t>
  </si>
  <si>
    <t>РАЙОНА САНКТ-ПЕТЕРБУРГА</t>
  </si>
  <si>
    <t xml:space="preserve">"СОГЛАСОВАНО" </t>
  </si>
  <si>
    <t xml:space="preserve">АДМИНИСТРАЦИЯ </t>
  </si>
  <si>
    <t>кв.м.</t>
  </si>
  <si>
    <t>чел.</t>
  </si>
  <si>
    <t>система  холодного водоснабжения</t>
  </si>
  <si>
    <t xml:space="preserve">дом </t>
  </si>
  <si>
    <t>тыс.куб.м.</t>
  </si>
  <si>
    <t>ед.</t>
  </si>
  <si>
    <t>система  водоотведения</t>
  </si>
  <si>
    <t>в том числе установка приборов потребления ресурсов,ед</t>
  </si>
  <si>
    <t>система горячего водоснабжения</t>
  </si>
  <si>
    <t>квартир</t>
  </si>
  <si>
    <t>система электроснабжения</t>
  </si>
  <si>
    <t>Количество видов работ, включенных в программу</t>
  </si>
  <si>
    <t>Указать конкретный пункт данного критерия</t>
  </si>
  <si>
    <t>№ п/п</t>
  </si>
  <si>
    <t xml:space="preserve">за счет средств бюджета Санкт-Петербурга </t>
  </si>
  <si>
    <t>система  теплоснабжения</t>
  </si>
  <si>
    <t xml:space="preserve">общая площадь  МКД, всего </t>
  </si>
  <si>
    <t>дом</t>
  </si>
  <si>
    <t>Полное наименование получателя субсидий (ЖСК, ТСЖ, ЖК, управляющая компания)</t>
  </si>
  <si>
    <t>Всего по району</t>
  </si>
  <si>
    <t>в том числе:</t>
  </si>
  <si>
    <t>Ремонт крыши</t>
  </si>
  <si>
    <t xml:space="preserve">Ремонт или замена лифтового оборудования </t>
  </si>
  <si>
    <t>Адрес многоквартирного дома (улица,  дом, корп., литера)</t>
  </si>
  <si>
    <t>Количество этажей</t>
  </si>
  <si>
    <t>Количество подъездов</t>
  </si>
  <si>
    <t>Количество жителей, зарегистрированных в МКД на дату утверждения программы</t>
  </si>
  <si>
    <t>Предельная стоимость капитального ремонта 1 кв.м общей площади помещений МКД</t>
  </si>
  <si>
    <t>за счет средств ТСЖ, других кооперативов либо собственников помещений в МКД</t>
  </si>
  <si>
    <t>руб.</t>
  </si>
  <si>
    <t>руб./кв.м</t>
  </si>
  <si>
    <t xml:space="preserve"> Перечень многоквартирных домов</t>
  </si>
  <si>
    <t>завершение последнего   капитального ремонта</t>
  </si>
  <si>
    <t xml:space="preserve">Материал стен </t>
  </si>
  <si>
    <t>Площадь помещений МКД:</t>
  </si>
  <si>
    <t>вид ремонта</t>
  </si>
  <si>
    <t>Стоимость капитального ремонта</t>
  </si>
  <si>
    <t xml:space="preserve">в том числе </t>
  </si>
  <si>
    <t>за счет средств  местного  бюджета</t>
  </si>
  <si>
    <t xml:space="preserve">Плановая дата завершения работ 
</t>
  </si>
  <si>
    <t>Планируемые показатели выполнения адресной программы по проведению капитального ремонта</t>
  </si>
  <si>
    <t>Количество жителей, зарегистрированных в МКД на дату уитверждения программы</t>
  </si>
  <si>
    <t>количество МКД</t>
  </si>
  <si>
    <t>всего:</t>
  </si>
  <si>
    <t>Адрес многоквартирного дома (улица, дом, корп. ,литера)</t>
  </si>
  <si>
    <t>I                                            квартал</t>
  </si>
  <si>
    <t>II                                        квартал</t>
  </si>
  <si>
    <t>III                                        квартал</t>
  </si>
  <si>
    <t>IV                               квартал</t>
  </si>
  <si>
    <t>Общая площадь отремонтированного МКД,              всего</t>
  </si>
  <si>
    <t>№   п/п</t>
  </si>
  <si>
    <t>х</t>
  </si>
  <si>
    <t xml:space="preserve">Удельная стоимость капитального ремонта 1 кв.м общей площади  помещений в МКД </t>
  </si>
  <si>
    <t xml:space="preserve">Примечание: при заполнении </t>
  </si>
  <si>
    <t>1. гр.3 - указывается год ввода дома в эксплуатацию в формате ГГГГ;</t>
  </si>
  <si>
    <t>4. гр.6 - указывается количество этажей в многоквартирном доме. При этом, если многоквартирный дом разноэтажный, то указывается максимальное количество этажей;</t>
  </si>
  <si>
    <t>9. гр. 12- указывается наименование работ  в соответствии с п.3 ст.15 185-ФЗ;</t>
  </si>
  <si>
    <t>Реестр многоквартирных домов по видам ремонта,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</si>
  <si>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</si>
  <si>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</si>
  <si>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</si>
  <si>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</si>
  <si>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</si>
  <si>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</si>
  <si>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</si>
  <si>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</si>
  <si>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</si>
  <si>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</si>
  <si>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</si>
  <si>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</si>
  <si>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</si>
  <si>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</si>
  <si>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</si>
  <si>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</si>
  <si>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</si>
  <si>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5</t>
  </si>
  <si>
    <t>6</t>
  </si>
  <si>
    <t>7</t>
  </si>
  <si>
    <t>8</t>
  </si>
  <si>
    <t>9</t>
  </si>
  <si>
    <t>10</t>
  </si>
  <si>
    <t>11</t>
  </si>
  <si>
    <t>12</t>
  </si>
  <si>
    <t>Адрес многоквартирного дома                                                                                  (улица, дом, корп., литера)</t>
  </si>
  <si>
    <t>Работы по капитальному ремонту МКД по видам работ, предусмотренные п.3, ст.15 Федерального Закона от 21.17.2007 № 185-ФЗ</t>
  </si>
  <si>
    <t>в том числе жилых помещений, находящихся в собственности граждан</t>
  </si>
  <si>
    <t>"_______"__________________2011 г.</t>
  </si>
  <si>
    <t xml:space="preserve">3. гр.5 - указывается материал стен многоквартирного дома:каменные/кирпичные, панельные, блочные, смешанные, деревянные,прочие; </t>
  </si>
  <si>
    <t>Ремонт подвальных помещений</t>
  </si>
  <si>
    <t>Утепление и ремонт фасадов</t>
  </si>
  <si>
    <t>2. гр.4 - указывается год завершения последнего  комплексного  капитального ремонта многоквартирного дома в формате ГГГГ;</t>
  </si>
  <si>
    <t>16. гр.20 - указывается дата, когда планируется завершение всех работ по капитальному ремонту по данному многоквартирному дому в формате ММ.ГГГГ., которая соответствует Приложению 2.</t>
  </si>
  <si>
    <t>№                п/п</t>
  </si>
  <si>
    <t>Примечание: при заполнении</t>
  </si>
  <si>
    <t>4</t>
  </si>
  <si>
    <t>-</t>
  </si>
  <si>
    <r>
      <t xml:space="preserve">5. гр. 8 - указывается общая площадь многоквартирного дома, исходя из данных технического паспорта. Единица измерения </t>
    </r>
    <r>
      <rPr>
        <b/>
        <sz val="12"/>
        <color indexed="8"/>
        <rFont val="Times New Roman"/>
        <family val="1"/>
      </rPr>
      <t>кв.м.</t>
    </r>
    <r>
      <rPr>
        <sz val="12"/>
        <color indexed="8"/>
        <rFont val="Times New Roman"/>
        <family val="1"/>
      </rPr>
      <t xml:space="preserve"> до второго знака после запятой;</t>
    </r>
  </si>
  <si>
    <r>
      <t xml:space="preserve">6. гр.9 - указывается общая площадь помещений (жилых и нежилых) многоквартирного дома. Единица измерения </t>
    </r>
    <r>
      <rPr>
        <b/>
        <sz val="12"/>
        <color indexed="8"/>
        <rFont val="Times New Roman"/>
        <family val="1"/>
      </rPr>
      <t>кв.м</t>
    </r>
    <r>
      <rPr>
        <sz val="12"/>
        <color indexed="8"/>
        <rFont val="Times New Roman"/>
        <family val="1"/>
      </rPr>
      <t xml:space="preserve"> до второго знака после запятой;</t>
    </r>
  </si>
  <si>
    <r>
      <t xml:space="preserve">7. гр.10 - указывается общая площадь жилых помещений,  находящихся в собственности граждан. Единица изерения </t>
    </r>
    <r>
      <rPr>
        <b/>
        <sz val="12"/>
        <color indexed="8"/>
        <rFont val="Times New Roman"/>
        <family val="1"/>
      </rPr>
      <t>кв.м</t>
    </r>
    <r>
      <rPr>
        <sz val="12"/>
        <color indexed="8"/>
        <rFont val="Times New Roman"/>
        <family val="1"/>
      </rPr>
      <t xml:space="preserve"> до второго знака после запятой;</t>
    </r>
  </si>
  <si>
    <r>
      <t xml:space="preserve">8. гр.11- указывается количество жителей, зарегистрированных в многоквартирном доме на дату утверждения программы; Единица измерения - </t>
    </r>
    <r>
      <rPr>
        <b/>
        <sz val="12"/>
        <color indexed="8"/>
        <rFont val="Times New Roman"/>
        <family val="1"/>
      </rPr>
      <t>человек</t>
    </r>
    <r>
      <rPr>
        <sz val="12"/>
        <color indexed="8"/>
        <rFont val="Times New Roman"/>
        <family val="1"/>
      </rPr>
      <t>.</t>
    </r>
  </si>
  <si>
    <r>
      <t xml:space="preserve">10. гр.13-указывается стоимость капитального ремонта всего по многоквартирному дому (гр.14+гр.15+гр.16+гр.17). 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 xml:space="preserve">с точностью до рубля; </t>
    </r>
  </si>
  <si>
    <r>
      <t xml:space="preserve">11. гр.14-указывается стоимость капитального ремонта  многоквартирного  дома, оплачиваемая за счет средств Фонда. 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 xml:space="preserve">с точностью до рубля; </t>
    </r>
  </si>
  <si>
    <r>
      <t xml:space="preserve">12. гр.15-указывается стоимость капитального ремонта  многоквартирного  дома, оплачиваемая за счет средств бюджета Санкт-Петербурга. Единица измерения </t>
    </r>
    <r>
      <rPr>
        <b/>
        <sz val="12"/>
        <color indexed="8"/>
        <rFont val="Times New Roman"/>
        <family val="1"/>
      </rPr>
      <t>рублей</t>
    </r>
    <r>
      <rPr>
        <sz val="12"/>
        <color indexed="8"/>
        <rFont val="Times New Roman"/>
        <family val="1"/>
      </rPr>
      <t xml:space="preserve"> с точностью до рубля; </t>
    </r>
  </si>
  <si>
    <r>
      <t xml:space="preserve">13. гр.17-указывается стоимость капитального ремонта  многоквартирного  дома, оплачиваемая за счет средств ТСЖ, других кооперативов, либо собственников помещений в МКД. Единица измерения </t>
    </r>
    <r>
      <rPr>
        <b/>
        <sz val="12"/>
        <color indexed="8"/>
        <rFont val="Times New Roman"/>
        <family val="1"/>
      </rPr>
      <t>рублей</t>
    </r>
    <r>
      <rPr>
        <sz val="12"/>
        <color indexed="8"/>
        <rFont val="Times New Roman"/>
        <family val="1"/>
      </rPr>
      <t xml:space="preserve"> с точностью до рубля; </t>
    </r>
  </si>
  <si>
    <r>
      <t xml:space="preserve">14. гр.18 - указывается удельная стоимость капитального ремонта 1 кв.м. общей площадью помещений МКД (гр.13/гр.9).Единица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>с точностью до рубля;</t>
    </r>
  </si>
  <si>
    <r>
      <t xml:space="preserve">15. гр.19 - указывается предельная стоимость капитального ремонта 1 кв.м общей площади помещений МКД. 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>с точностью до рубля.</t>
    </r>
  </si>
  <si>
    <r>
      <t xml:space="preserve">по  Калининскомурайону Санкт-Петербурга  </t>
    </r>
    <r>
      <rPr>
        <i/>
        <sz val="12"/>
        <color indexed="8"/>
        <rFont val="Times New Roman"/>
        <family val="1"/>
      </rPr>
      <t xml:space="preserve">              </t>
    </r>
  </si>
  <si>
    <t>КАЛИНИНСКОГО</t>
  </si>
  <si>
    <t>ЗАМЕСТИТЕЛЬ ГЛАВЫ</t>
  </si>
  <si>
    <t>ООО "Жилкомсервис № 1 Калининского района"</t>
  </si>
  <si>
    <t>_________________А.И. ЖУКОВ</t>
  </si>
  <si>
    <t>по Калининскому району Санкт-Петербурга</t>
  </si>
  <si>
    <t>№ п\п</t>
  </si>
  <si>
    <t>Адрес многоквартирного дома  (улица,дом,корп.,лит.)</t>
  </si>
  <si>
    <t>Стоимость работ, тыс. руб.</t>
  </si>
  <si>
    <t>1. Продолжительность эксплуатации многоквартирногодома после ввода в эксплуатацию или последнего комплексного капитального ремонта</t>
  </si>
  <si>
    <t>2. Техничекое состояние конструктивных элементов и инженерных систем, относящихся к общему имуществу в многоквартирном доме, для которых планируется капитальный ремонт, определяемое на основании Ведомственных строительных норм Российской Федерации "Правил</t>
  </si>
  <si>
    <t>3. Комплексность капитального ремонта</t>
  </si>
  <si>
    <t>4. Качественное улучшение технических характеристик многоквартирного дома в результате планируемых ремонтов</t>
  </si>
  <si>
    <t>ВСЕГО ПО КРИТЕРИЯМ (№ 1=№2=№3=№4)</t>
  </si>
  <si>
    <t>год</t>
  </si>
  <si>
    <t>Максимальное количество баллов по продолжительности эксплуатации</t>
  </si>
  <si>
    <t>Коэффициент весомости</t>
  </si>
  <si>
    <t>Итого по критерию № 1</t>
  </si>
  <si>
    <t>Физический изос в %%</t>
  </si>
  <si>
    <t>Максимальное количество баллов по  физическому износу</t>
  </si>
  <si>
    <t>Итого по критерию № 2</t>
  </si>
  <si>
    <t>Максимальное количество баллов по комплексности капитального ремонта</t>
  </si>
  <si>
    <t>Итого по критеию № 3</t>
  </si>
  <si>
    <t>Максимальное количество баллов по качественному улучшению технических характеристик</t>
  </si>
  <si>
    <t>Итого по критерию № 4</t>
  </si>
  <si>
    <t>п.4.3.</t>
  </si>
  <si>
    <t>Итого</t>
  </si>
  <si>
    <t>А.И.ЖУКОВ</t>
  </si>
  <si>
    <t>Директор СПб ГУ "Жилищное агентство Калининского района Санкт-Петербурга" __________________________/М.И.Учаева/</t>
  </si>
  <si>
    <t>Директор СПб ГУ "Жилищное агентство Калининского района Санкт-Петербурга"                                              М.И.Учаева</t>
  </si>
  <si>
    <t>панельные</t>
  </si>
  <si>
    <r>
      <t xml:space="preserve">1. гр.3 - указывается  общая площадь МКД, который  включаен в адресную программу по капитальному ремонту. Единица измерения- </t>
    </r>
    <r>
      <rPr>
        <b/>
        <sz val="12"/>
        <color indexed="8"/>
        <rFont val="Times New Roman"/>
        <family val="1"/>
      </rPr>
      <t>кв.м.</t>
    </r>
    <r>
      <rPr>
        <sz val="12"/>
        <color indexed="8"/>
        <rFont val="Times New Roman"/>
        <family val="1"/>
      </rPr>
      <t xml:space="preserve"> с точностью до второго знака после запятой;</t>
    </r>
  </si>
  <si>
    <r>
      <t>2. гр. 10,11,12,13,14 - указывается планируемая стоимость капитального ремонта по полностью завершенным МКД в разрезе каждого квартала. Единица измерений -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>с точностью до рубля;</t>
    </r>
  </si>
  <si>
    <t>5.Доля внебюджетного финансирования в общей стоимости капитального ремонта (доля финансирования расходов собственниками помещений МКД</t>
  </si>
  <si>
    <t>Максимальное количество баллов  по качественному улучшению технических характеристик</t>
  </si>
  <si>
    <t xml:space="preserve">Коэффициент весомости </t>
  </si>
  <si>
    <t>итого по критерию №5</t>
  </si>
  <si>
    <t>542-25-28</t>
  </si>
  <si>
    <r>
      <t xml:space="preserve">по  Калининскому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</si>
  <si>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t>"_______"__________________2012 г.</t>
  </si>
  <si>
    <t>Лаушкина Н.В. 542-25-28</t>
  </si>
  <si>
    <t>Исполнитель: Лаушкина Н.В. 542-25-28</t>
  </si>
  <si>
    <t>___________________________________</t>
  </si>
  <si>
    <t>____________________________________</t>
  </si>
  <si>
    <t>(ф.и.о., должность)</t>
  </si>
  <si>
    <t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многоквартрных домов, в 2012 году</t>
  </si>
  <si>
    <t>Стоимость капитального ремонта  ВСЕГО (гр. 4+гр.5+гр.7+гр.9+гр.11+гр.13+гр.15+гр.16)</t>
  </si>
  <si>
    <t>ВСЕГО Ремонт внутридомовых инженерных систем (гр.4-4 + гр.4-8+гр.4-12+гр.4-16+гр.4-18)</t>
  </si>
  <si>
    <t>Ремонт фундаментов</t>
  </si>
  <si>
    <t>Энергетическое обследование дома</t>
  </si>
  <si>
    <t>Установка коллективных (общедомовых) ПУ и УУ</t>
  </si>
  <si>
    <t>куб.м</t>
  </si>
  <si>
    <t>6-1</t>
  </si>
  <si>
    <t>8-1</t>
  </si>
  <si>
    <t>10-1</t>
  </si>
  <si>
    <t>12-1</t>
  </si>
  <si>
    <t>13</t>
  </si>
  <si>
    <t>14</t>
  </si>
  <si>
    <t>14-1</t>
  </si>
  <si>
    <t>15</t>
  </si>
  <si>
    <t>16</t>
  </si>
  <si>
    <t>17</t>
  </si>
  <si>
    <t xml:space="preserve">Директор СПб ГКУ "Жилищное агентство ________________________________района Санкт-Петербурга" </t>
  </si>
  <si>
    <t>(Ф.и.о. Должность , рабочий телефон)</t>
  </si>
  <si>
    <t xml:space="preserve">1.гр.3= (гр. 4+гр.5+гр.7+гр.9+гр.11+гр.13+гр.15+гр.16). Данная графа должна быть равнв гр.13 Приложения 1; </t>
  </si>
  <si>
    <t>2. гр.4= (гр.4-4 + гр.4-8+гр.4-12+гр.4-16+гр.4-18)</t>
  </si>
  <si>
    <t>3. Адреса многоквартирных домов располагаются в алфавитном порядке;</t>
  </si>
  <si>
    <t>5. Единица измерения по графам: 4-10; 5;9;11 - с точностью до второго знака после запятой;</t>
  </si>
  <si>
    <t xml:space="preserve">6. Единица измерения по графам: 4-2; 4-3; 4-5; 4-6; 4-7; 4-9; 4-11; 4-13; 4-14; 4-15; 4-17; 6-1; 8; 8-1; 10-1; 12-1; 14-1 - в единицах; </t>
  </si>
  <si>
    <r>
      <t xml:space="preserve">по  __________________________________________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</si>
  <si>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r>
      <t xml:space="preserve">4. Единица измерения средств, на которые планируется выполнить работы: </t>
    </r>
    <r>
      <rPr>
        <b/>
        <sz val="14"/>
        <color indexed="8"/>
        <rFont val="Times New Roman"/>
        <family val="1"/>
      </rPr>
      <t>рубли</t>
    </r>
    <r>
      <rPr>
        <sz val="14"/>
        <color indexed="8"/>
        <rFont val="Times New Roman"/>
        <family val="1"/>
      </rPr>
      <t>, с точностью до рубля;</t>
    </r>
  </si>
  <si>
    <t>Гражданский пр., д.107, корп.3, литера А</t>
  </si>
  <si>
    <t>пр.Луначарского, д.108, корп.2, литера А</t>
  </si>
  <si>
    <t>пр. Просвещения, д.84, корп. 3, литера А</t>
  </si>
  <si>
    <t>пр. Просвещения, д.104, литера А</t>
  </si>
  <si>
    <t>Суздальский пр., д.95, литера А</t>
  </si>
  <si>
    <t xml:space="preserve">Балльная оценка заявок на включение многоквартирных домов, 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</t>
  </si>
  <si>
    <t>Ремонт системы холодного водоснабжения, горячего водоснабжения</t>
  </si>
  <si>
    <t>Исполнитель __Лаушкина Н.В. 542-25-28_________________</t>
  </si>
  <si>
    <t>многоквартирных домов в 2012 году</t>
  </si>
  <si>
    <t>_____________________________________________</t>
  </si>
  <si>
    <t xml:space="preserve">Выписка из технических паспортов многоквартирных домов, </t>
  </si>
  <si>
    <t>в отношении которых планируется предоставление финансовой поддержки в рамках</t>
  </si>
  <si>
    <t>Региональной  адресной программы по проведению капитального ремонта многоквартирных домов, в 2012 году</t>
  </si>
  <si>
    <t>Общая площадь МКД</t>
  </si>
  <si>
    <t>1.Информация по узлам учета потребления ресурсов</t>
  </si>
  <si>
    <t>2. Информация по технико-экономическим паспортам на МКД</t>
  </si>
  <si>
    <t>Удельная тепловая энергия на отопление, вентиляцию за отопительный период, фактический</t>
  </si>
  <si>
    <t>отопление</t>
  </si>
  <si>
    <t>ХВС</t>
  </si>
  <si>
    <t>ГВС</t>
  </si>
  <si>
    <t>Электроснабжение</t>
  </si>
  <si>
    <t>Планируемые сроки установки приборов учета потребления ресурсов</t>
  </si>
  <si>
    <t>Наличие технико-экономического паспорта дома</t>
  </si>
  <si>
    <t xml:space="preserve">Наименование подрядной организации, изготовившей технико-экономический паспорт </t>
  </si>
  <si>
    <t>кв.м</t>
  </si>
  <si>
    <t>вид</t>
  </si>
  <si>
    <t>ПУ и УУ</t>
  </si>
  <si>
    <t>ПУ</t>
  </si>
  <si>
    <t>кВт*ч/кв.м</t>
  </si>
  <si>
    <t>4-1</t>
  </si>
  <si>
    <t>12-2</t>
  </si>
  <si>
    <t>12-3</t>
  </si>
  <si>
    <t>Исполнитель ___________________</t>
  </si>
  <si>
    <t>(Ф.и.о.. Должность , рабочий телефон)</t>
  </si>
  <si>
    <t>Примечание:</t>
  </si>
  <si>
    <t>1. По графе 2: адреса располагаются в строгом порядке согласно представленной Региональной адресной программы.</t>
  </si>
  <si>
    <t>2. По блоку 1: информация указывается по всем домам, независимо от выполняемого вида работ (т.е. крыша,фасад, лифты,подвальные помещения)</t>
  </si>
  <si>
    <t>3. По графам 5, 7, 9, 11 указывается в натуральном выражении (ед.) информация о наличии прибора учета или узла  управления (на дом), соответственно, по отоплению, ХВС, ГВС, электроснабжению</t>
  </si>
  <si>
    <t xml:space="preserve">4. По графам 4-1, 6-1, 8-1, 10-1 указывается в натуральном выражении (ед.) при условии наличия в доме прибора учета или узла управления </t>
  </si>
  <si>
    <r>
      <t xml:space="preserve">по  __________________________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</si>
  <si>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t>09.2012</t>
  </si>
  <si>
    <t>Обобщенная информация о технических характеристиках многоквартирных домов, составленная на основании данных из технических паспортов многоквартирных домов</t>
  </si>
  <si>
    <t>№              п/п</t>
  </si>
  <si>
    <t>Общие характеристики МКД</t>
  </si>
  <si>
    <t>Энергетические характеристики МКД (удельные расходы энергоносителей)</t>
  </si>
  <si>
    <t>Дата последнего изменения паспорта дома</t>
  </si>
  <si>
    <t>Год постройки</t>
  </si>
  <si>
    <t>Год проведения капитального ремонта</t>
  </si>
  <si>
    <t>Площадь здания всего, кв.м</t>
  </si>
  <si>
    <t>Тепловая энергия Гкал</t>
  </si>
  <si>
    <t>Электрическая энергия кВт*ч/кв.м</t>
  </si>
  <si>
    <t>Природный газ,                       куб.м/кв.м</t>
  </si>
  <si>
    <t>Водопроводная вода                 куб.м/кв.м</t>
  </si>
  <si>
    <t>Удельная эксплуатационная энергоемкость, кВт*ч/кв.м</t>
  </si>
  <si>
    <t>Удельная тепловая характеристика здания, Вт/(куб.м*С)</t>
  </si>
  <si>
    <t>Фактический (в базовом году)</t>
  </si>
  <si>
    <t>Нормативный</t>
  </si>
  <si>
    <t xml:space="preserve">Нормативный </t>
  </si>
  <si>
    <t>Нормативный л/чел</t>
  </si>
  <si>
    <t>18</t>
  </si>
  <si>
    <t>ул.Академика Байкова, д.3</t>
  </si>
  <si>
    <t>2009/2006</t>
  </si>
  <si>
    <t>1980 г.</t>
  </si>
  <si>
    <t>1220,23</t>
  </si>
  <si>
    <t>1592,06</t>
  </si>
  <si>
    <t>18370</t>
  </si>
  <si>
    <t>12744</t>
  </si>
  <si>
    <t>ул. Академика Лебедева, д. 11/13</t>
  </si>
  <si>
    <t>2008/2008</t>
  </si>
  <si>
    <t>1846 г.</t>
  </si>
  <si>
    <t>364,5</t>
  </si>
  <si>
    <t>1209,6</t>
  </si>
  <si>
    <t>8010</t>
  </si>
  <si>
    <t>6323</t>
  </si>
  <si>
    <t>Бестужевская ул., д. 11</t>
  </si>
  <si>
    <t>1964 г.</t>
  </si>
  <si>
    <t>848,55</t>
  </si>
  <si>
    <t>1592</t>
  </si>
  <si>
    <t>9924</t>
  </si>
  <si>
    <t>370</t>
  </si>
  <si>
    <t>ул. Брянцева, д. 18</t>
  </si>
  <si>
    <t>1972 г.</t>
  </si>
  <si>
    <t>3010,95</t>
  </si>
  <si>
    <t>3456</t>
  </si>
  <si>
    <t>45898</t>
  </si>
  <si>
    <t>2251</t>
  </si>
  <si>
    <t>ул.Бутлерова, д.16, корп.2</t>
  </si>
  <si>
    <t>2009/2008</t>
  </si>
  <si>
    <t>1973 г.</t>
  </si>
  <si>
    <t>1382,1</t>
  </si>
  <si>
    <t>1435,29</t>
  </si>
  <si>
    <t>2650</t>
  </si>
  <si>
    <t>18060</t>
  </si>
  <si>
    <t>ул. Бутлерова, д.20</t>
  </si>
  <si>
    <t>2007/2008</t>
  </si>
  <si>
    <t>1963 г.</t>
  </si>
  <si>
    <t>1322,88</t>
  </si>
  <si>
    <t>1620,16</t>
  </si>
  <si>
    <t>4713</t>
  </si>
  <si>
    <t>18696</t>
  </si>
  <si>
    <t>25000</t>
  </si>
  <si>
    <t>2009/2009</t>
  </si>
  <si>
    <t>1500</t>
  </si>
  <si>
    <t>Гражданский пр., д. 104, корп.2</t>
  </si>
  <si>
    <t>1971 г.</t>
  </si>
  <si>
    <t>1250,8</t>
  </si>
  <si>
    <t>8002</t>
  </si>
  <si>
    <t>Гражданский пр., д. 104, корп.4</t>
  </si>
  <si>
    <t>1164,56</t>
  </si>
  <si>
    <t>5542</t>
  </si>
  <si>
    <t>Гражданский пр., д. 107, корп. 1</t>
  </si>
  <si>
    <t>1983 г.</t>
  </si>
  <si>
    <t>3373,69</t>
  </si>
  <si>
    <t>6770</t>
  </si>
  <si>
    <t>32500</t>
  </si>
  <si>
    <t>2125</t>
  </si>
  <si>
    <t>2494</t>
  </si>
  <si>
    <t>8596</t>
  </si>
  <si>
    <t>23929</t>
  </si>
  <si>
    <t>Гражданский пр., д. 108, корп. 1</t>
  </si>
  <si>
    <t>1970 г.</t>
  </si>
  <si>
    <t>2831,63</t>
  </si>
  <si>
    <t>3400</t>
  </si>
  <si>
    <t>38160</t>
  </si>
  <si>
    <t>45000</t>
  </si>
  <si>
    <t>Гражданский пр., д.111, корп.3</t>
  </si>
  <si>
    <t>2007/2009</t>
  </si>
  <si>
    <t>1260</t>
  </si>
  <si>
    <t>1629</t>
  </si>
  <si>
    <t>7443</t>
  </si>
  <si>
    <t>13747</t>
  </si>
  <si>
    <t>ул.Демьяна Бедного, д.14, корп.1</t>
  </si>
  <si>
    <t>1982 г.</t>
  </si>
  <si>
    <t>ул.Демьяна Бедного, д.28, корп.2</t>
  </si>
  <si>
    <t>1399</t>
  </si>
  <si>
    <t>5520</t>
  </si>
  <si>
    <t>18500</t>
  </si>
  <si>
    <t>ул.Демьяна Бедного, д.30, корп.2</t>
  </si>
  <si>
    <t>2070</t>
  </si>
  <si>
    <t>2522</t>
  </si>
  <si>
    <t>10065</t>
  </si>
  <si>
    <t>28536</t>
  </si>
  <si>
    <t>Кондратьевский пр., д. 54</t>
  </si>
  <si>
    <t>301,4</t>
  </si>
  <si>
    <t>2486,4</t>
  </si>
  <si>
    <t>22564,3</t>
  </si>
  <si>
    <t>Кондратьевский пр., д.79</t>
  </si>
  <si>
    <t>1969 г.</t>
  </si>
  <si>
    <t>5367,88</t>
  </si>
  <si>
    <t>12096</t>
  </si>
  <si>
    <t>81935</t>
  </si>
  <si>
    <t>45500</t>
  </si>
  <si>
    <t>пр.Культуры, д.29, корп.1</t>
  </si>
  <si>
    <t>6340</t>
  </si>
  <si>
    <t>130776</t>
  </si>
  <si>
    <t>11200</t>
  </si>
  <si>
    <t>1047</t>
  </si>
  <si>
    <t>1216</t>
  </si>
  <si>
    <t>6423</t>
  </si>
  <si>
    <t>12939</t>
  </si>
  <si>
    <t>1974 г.</t>
  </si>
  <si>
    <t>пр. Просвещения, д.67</t>
  </si>
  <si>
    <t>1989 г.</t>
  </si>
  <si>
    <t>пр. Просвещения, д.69</t>
  </si>
  <si>
    <t>3971</t>
  </si>
  <si>
    <t>5001</t>
  </si>
  <si>
    <t>22132</t>
  </si>
  <si>
    <t>49184</t>
  </si>
  <si>
    <t>Светлановский пр., д.68, корп.1</t>
  </si>
  <si>
    <t>Суздальский пр., д.75</t>
  </si>
  <si>
    <t>1977/2007</t>
  </si>
  <si>
    <t>1977 г.</t>
  </si>
  <si>
    <t>Суздальский пр., д.83</t>
  </si>
  <si>
    <t>3158</t>
  </si>
  <si>
    <t>3420</t>
  </si>
  <si>
    <t>29131</t>
  </si>
  <si>
    <t>31278</t>
  </si>
  <si>
    <t>Тимуровская ул., д.16</t>
  </si>
  <si>
    <t>1599</t>
  </si>
  <si>
    <t>2089</t>
  </si>
  <si>
    <t>54223</t>
  </si>
  <si>
    <t>18156</t>
  </si>
  <si>
    <t>ул.Черкасова, д.4, корп.1</t>
  </si>
  <si>
    <t>1975 г.</t>
  </si>
  <si>
    <t>5543</t>
  </si>
  <si>
    <t>6775</t>
  </si>
  <si>
    <t>70080</t>
  </si>
  <si>
    <t>59215</t>
  </si>
  <si>
    <t>ул. Черкасова, д.11, корп.1</t>
  </si>
  <si>
    <t>2791</t>
  </si>
  <si>
    <t>3454</t>
  </si>
  <si>
    <t>28848</t>
  </si>
  <si>
    <t>34636</t>
  </si>
  <si>
    <t>Директор СПб ГКУ "Жилищное агентство  Калининского района Санкт-Петербурга"                                 М.И. Учаева</t>
  </si>
  <si>
    <t xml:space="preserve"> </t>
  </si>
  <si>
    <r>
      <t xml:space="preserve">по Калининскому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</si>
  <si>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r>
      <t xml:space="preserve">Исполнитель </t>
    </r>
    <r>
      <rPr>
        <vertAlign val="superscript"/>
        <sz val="10.4"/>
        <color indexed="8"/>
        <rFont val="Times New Roman"/>
        <family val="1"/>
      </rPr>
      <t xml:space="preserve"> </t>
    </r>
    <r>
      <rPr>
        <vertAlign val="superscript"/>
        <sz val="16"/>
        <color indexed="8"/>
        <rFont val="Times New Roman"/>
        <family val="1"/>
      </rPr>
      <t>Инженер Лаушкина Н.В. 5422528</t>
    </r>
  </si>
  <si>
    <t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в 2012 году</t>
  </si>
  <si>
    <t>Примечание: фактическое потребление по адресам ул.Ватутина д.8/7 лит. А, Д и Кондратьевский пр. д. 54 показать не представляется возможным в связи с тем, что дома приняты от ведомств с 01.09.2010 и счета за потребленную тепловую энергию в ГУ ЖА не поступа</t>
  </si>
  <si>
    <t>"СОГЛАСОВАНО"</t>
  </si>
  <si>
    <t>АДМИНИСТРАЦИЯ КАЛИНИНСКОГО РАЙОНА</t>
  </si>
  <si>
    <t>САНКТ-ПЕТЕРБУРГА</t>
  </si>
  <si>
    <t>2012 год</t>
  </si>
  <si>
    <t>Гражданский пр., д. 105, корп. 1</t>
  </si>
  <si>
    <t>Гражданский пр., д. 110, корп. 4</t>
  </si>
  <si>
    <t>Гражданский пр., д. 112, корп. 2</t>
  </si>
  <si>
    <t>Гражданский пр., д. 114, корп. 5</t>
  </si>
  <si>
    <t>Гражданский пр., д. 122, корп. 3</t>
  </si>
  <si>
    <t>Гражданский пр., д. 122, корп. 4</t>
  </si>
  <si>
    <t>Гражданский пр., д. 124, корп. 2</t>
  </si>
  <si>
    <t>Гражданский пр., д. 128, корп. 1</t>
  </si>
  <si>
    <t>Гражданский пр., д. 130, корп. 4</t>
  </si>
  <si>
    <t>ул. Демьяна Бедного, д. 10, корп. 4</t>
  </si>
  <si>
    <t>ул. Демьяна Бедного, д. 14, корп. 3</t>
  </si>
  <si>
    <t>ул. Демьяна Бедного, д. 22, корп. 3</t>
  </si>
  <si>
    <t>пр. Культуры, д. 7, корп. 2</t>
  </si>
  <si>
    <t xml:space="preserve">пр. Культуры, д. 11, корп. 1 </t>
  </si>
  <si>
    <t>пр. Культуры, д. 17</t>
  </si>
  <si>
    <t>пр. Луначарского, д. 82, корп. 1</t>
  </si>
  <si>
    <t>пр. Луначарского, д. 94, корп. 1</t>
  </si>
  <si>
    <t>ул. Ольги Форш, д. 11</t>
  </si>
  <si>
    <t>ул. Ольги Форш, д. 15, корп. 1</t>
  </si>
  <si>
    <t>пр. Просвещения, д. 53, корп. 3</t>
  </si>
  <si>
    <t>пр. Просвещения, д. 78</t>
  </si>
  <si>
    <t>пр. Просвещения, д. 84, корп. 1</t>
  </si>
  <si>
    <t>ул. Руставели, д. 64, корп. 1</t>
  </si>
  <si>
    <t>Светлановский пр., д. 56, корп. 1</t>
  </si>
  <si>
    <t>Светлановский пр., д. 79</t>
  </si>
  <si>
    <t>Светлановский пр., д. 117 корп. 1</t>
  </si>
  <si>
    <t>Суздальский пр., д. 67</t>
  </si>
  <si>
    <t>Суздальский пр., д. 91</t>
  </si>
  <si>
    <t>Тимуровская ул., д. 10, корп. 1</t>
  </si>
  <si>
    <t>Тимуровская ул., д. 18</t>
  </si>
  <si>
    <t>Учительская ул., д. 5, корп. 2</t>
  </si>
  <si>
    <t>Учительская ул., д. 8</t>
  </si>
  <si>
    <t>Учительская ул., д. 19, корп. 2</t>
  </si>
  <si>
    <t>ул. Ушинского, д. 17</t>
  </si>
  <si>
    <t>ул. Ушинского, д. 31</t>
  </si>
  <si>
    <t>ул. Ушинского, д. 39, корп. 1</t>
  </si>
  <si>
    <t>ул. Черкасова, д. 19, корп. 1</t>
  </si>
  <si>
    <t>ИТОГО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</si>
</sst>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0"/>
    <numFmt numFmtId="167" formatCode="#,##0.000_р_.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р_."/>
    <numFmt numFmtId="177" formatCode="#,##0.0_р_.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0.0;[Red]0.0"/>
    <numFmt numFmtId="203" formatCode="0;[Red]0"/>
    <numFmt numFmtId="204" formatCode="#&quot; &quot;???/???"/>
    <numFmt numFmtId="205" formatCode="000000"/>
    <numFmt numFmtId="206" formatCode="mmm/yyyy"/>
    <numFmt numFmtId="207" formatCode="_-* #,##0.00000_р_._-;\-* #,##0.00000_р_._-;_-* &quot;-&quot;?????_р_._-;_-@_-"/>
    <numFmt numFmtId="208" formatCode="_-* #,##0.000000_р_._-;\-* #,##0.000000_р_._-;_-* &quot;-&quot;??_р_._-;_-@_-"/>
    <numFmt numFmtId="209" formatCode="[$-FC19]d\ mmmm\ yyyy\ &quot;г.&quot;"/>
    <numFmt numFmtId="210" formatCode="#,##0.00000"/>
    <numFmt numFmtId="211" formatCode="#,##0.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0000"/>
    <numFmt numFmtId="217" formatCode="#,##0.0000000"/>
    <numFmt numFmtId="218" formatCode="#,##0.00000000"/>
    <numFmt numFmtId="219" formatCode="#,##0.000000000"/>
    <numFmt numFmtId="220" formatCode="#,##0.0000000000"/>
    <numFmt numFmtId="221" formatCode="#,##0.00000000000"/>
    <numFmt numFmtId="222" formatCode="#,##0.000000000000"/>
    <numFmt numFmtId="223" formatCode="#,##0.00_р_.;[Red]#,##0.00_р_."/>
    <numFmt numFmtId="224" formatCode="0.00;[Red]0.00"/>
    <numFmt numFmtId="225" formatCode="#,##0.00000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i/>
      <sz val="1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vertAlign val="superscript"/>
      <sz val="10.4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11" xfId="0" applyFont="1" applyFill="1" applyBorder="1" applyAlignment="1">
      <alignment horizontal="right" vertical="center" textRotation="90" wrapText="1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 textRotation="90" wrapText="1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6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8" fillId="0" borderId="11" xfId="0" applyFont="1" applyFill="1" applyBorder="1" applyAlignment="1">
      <alignment horizontal="right" vertical="top" wrapText="1"/>
    </xf>
    <xf numFmtId="0" fontId="23" fillId="0" borderId="0" xfId="0" applyFont="1" applyFill="1" applyAlignment="1">
      <alignment/>
    </xf>
    <xf numFmtId="0" fontId="6" fillId="0" borderId="1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2" fontId="6" fillId="32" borderId="11" xfId="0" applyNumberFormat="1" applyFont="1" applyFill="1" applyBorder="1" applyAlignment="1">
      <alignment horizontal="center" wrapText="1"/>
    </xf>
    <xf numFmtId="2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4" fontId="2" fillId="32" borderId="11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wrapText="1"/>
    </xf>
    <xf numFmtId="3" fontId="6" fillId="32" borderId="1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wrapText="1"/>
    </xf>
    <xf numFmtId="1" fontId="2" fillId="32" borderId="11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horizontal="center"/>
    </xf>
    <xf numFmtId="210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2" fontId="17" fillId="0" borderId="10" xfId="0" applyNumberFormat="1" applyFont="1" applyBorder="1" applyAlignment="1">
      <alignment/>
    </xf>
    <xf numFmtId="0" fontId="6" fillId="32" borderId="1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4" fillId="0" borderId="14" xfId="0" applyNumberFormat="1" applyFont="1" applyBorder="1" applyAlignment="1">
      <alignment horizontal="left" vertical="center" textRotation="90" wrapText="1"/>
    </xf>
    <xf numFmtId="2" fontId="14" fillId="0" borderId="14" xfId="0" applyNumberFormat="1" applyFont="1" applyBorder="1" applyAlignment="1">
      <alignment horizontal="left" vertical="center" textRotation="90" wrapText="1"/>
    </xf>
    <xf numFmtId="0" fontId="14" fillId="0" borderId="14" xfId="0" applyFont="1" applyBorder="1" applyAlignment="1">
      <alignment horizontal="left" vertical="center" textRotation="90" wrapText="1"/>
    </xf>
    <xf numFmtId="0" fontId="14" fillId="0" borderId="13" xfId="0" applyFont="1" applyBorder="1" applyAlignment="1">
      <alignment horizontal="left" vertical="center" textRotation="90" wrapText="1"/>
    </xf>
    <xf numFmtId="0" fontId="14" fillId="0" borderId="11" xfId="0" applyFont="1" applyBorder="1" applyAlignment="1">
      <alignment horizontal="left" vertical="center" textRotation="90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28" fillId="0" borderId="11" xfId="0" applyFont="1" applyFill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left"/>
    </xf>
    <xf numFmtId="0" fontId="28" fillId="0" borderId="13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1" fontId="6" fillId="0" borderId="14" xfId="0" applyNumberFormat="1" applyFont="1" applyBorder="1" applyAlignment="1">
      <alignment horizontal="left" vertical="center" wrapText="1"/>
    </xf>
    <xf numFmtId="49" fontId="6" fillId="0" borderId="14" xfId="63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" fontId="8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8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32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32" borderId="11" xfId="0" applyFont="1" applyFill="1" applyBorder="1" applyAlignment="1">
      <alignment horizontal="center" wrapText="1"/>
    </xf>
    <xf numFmtId="1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wrapText="1"/>
    </xf>
    <xf numFmtId="2" fontId="8" fillId="32" borderId="11" xfId="0" applyNumberFormat="1" applyFont="1" applyFill="1" applyBorder="1" applyAlignment="1">
      <alignment horizontal="center" wrapText="1"/>
    </xf>
    <xf numFmtId="2" fontId="8" fillId="32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9" fontId="6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 wrapText="1"/>
    </xf>
    <xf numFmtId="1" fontId="30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169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14" fillId="32" borderId="14" xfId="0" applyNumberFormat="1" applyFont="1" applyFill="1" applyBorder="1" applyAlignment="1">
      <alignment horizontal="center" vertical="center"/>
    </xf>
    <xf numFmtId="223" fontId="8" fillId="0" borderId="11" xfId="0" applyNumberFormat="1" applyFont="1" applyBorder="1" applyAlignment="1">
      <alignment horizontal="center"/>
    </xf>
    <xf numFmtId="4" fontId="6" fillId="32" borderId="11" xfId="0" applyNumberFormat="1" applyFont="1" applyFill="1" applyBorder="1" applyAlignment="1">
      <alignment horizontal="center" wrapText="1"/>
    </xf>
    <xf numFmtId="4" fontId="2" fillId="32" borderId="11" xfId="0" applyNumberFormat="1" applyFont="1" applyFill="1" applyBorder="1" applyAlignment="1">
      <alignment/>
    </xf>
    <xf numFmtId="4" fontId="6" fillId="32" borderId="1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" fontId="2" fillId="32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16" fontId="6" fillId="0" borderId="0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5" fillId="0" borderId="11" xfId="0" applyFont="1" applyFill="1" applyBorder="1" applyAlignment="1">
      <alignment horizontal="right" vertical="center" textRotation="90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textRotation="90" wrapText="1"/>
    </xf>
    <xf numFmtId="0" fontId="6" fillId="0" borderId="11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44" fontId="6" fillId="0" borderId="11" xfId="43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2" fontId="14" fillId="0" borderId="16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9"/>
  <sheetViews>
    <sheetView tabSelected="1" view="pageBreakPreview" zoomScale="65" zoomScaleSheetLayoutView="65" zoomScalePageLayoutView="0" workbookViewId="0" topLeftCell="A1">
      <selection activeCell="A10" sqref="A10:R10"/>
    </sheetView>
  </sheetViews>
  <sheetFormatPr defaultColWidth="9.140625" defaultRowHeight="15"/>
  <cols>
    <col min="1" max="1" width="6.421875" style="50" customWidth="1"/>
    <col min="2" max="2" width="47.28125" style="46" customWidth="1"/>
    <col min="3" max="3" width="12.00390625" style="29" customWidth="1"/>
    <col min="4" max="4" width="10.8515625" style="29" customWidth="1"/>
    <col min="5" max="5" width="11.7109375" style="29" customWidth="1"/>
    <col min="6" max="7" width="10.28125" style="29" customWidth="1"/>
    <col min="8" max="8" width="12.140625" style="29" customWidth="1"/>
    <col min="9" max="9" width="12.421875" style="29" customWidth="1"/>
    <col min="10" max="10" width="12.7109375" style="29" customWidth="1"/>
    <col min="11" max="11" width="11.8515625" style="29" customWidth="1"/>
    <col min="12" max="12" width="30.140625" style="46" customWidth="1"/>
    <col min="13" max="13" width="14.28125" style="29" customWidth="1"/>
    <col min="14" max="14" width="15.140625" style="29" customWidth="1"/>
    <col min="15" max="15" width="14.140625" style="29" customWidth="1"/>
    <col min="16" max="16" width="15.421875" style="29" customWidth="1"/>
    <col min="17" max="17" width="17.421875" style="29" customWidth="1"/>
    <col min="18" max="18" width="15.421875" style="29" customWidth="1"/>
    <col min="19" max="19" width="13.140625" style="29" customWidth="1"/>
    <col min="20" max="20" width="13.57421875" style="29" customWidth="1"/>
    <col min="21" max="21" width="51.00390625" style="16" customWidth="1"/>
    <col min="22" max="16384" width="9.140625" style="16" customWidth="1"/>
  </cols>
  <sheetData>
    <row r="1" spans="1:20" s="1" customFormat="1" ht="15.75">
      <c r="A1" s="23"/>
      <c r="B1" s="24"/>
      <c r="C1" s="25"/>
      <c r="D1" s="25"/>
      <c r="E1" s="25"/>
      <c r="F1" s="25"/>
      <c r="G1" s="25"/>
      <c r="H1" s="25"/>
      <c r="I1" s="25"/>
      <c r="J1" s="25"/>
      <c r="K1" s="25"/>
      <c r="L1" s="24"/>
      <c r="M1" s="25"/>
      <c r="O1" s="55"/>
      <c r="P1" s="55"/>
      <c r="Q1" s="55" t="s">
        <v>5</v>
      </c>
      <c r="R1" s="55"/>
      <c r="S1" s="26"/>
      <c r="T1" s="26"/>
    </row>
    <row r="2" spans="1:20" s="1" customFormat="1" ht="15.75">
      <c r="A2" s="27"/>
      <c r="B2" s="28"/>
      <c r="C2" s="26"/>
      <c r="D2" s="26"/>
      <c r="E2" s="26"/>
      <c r="F2" s="26"/>
      <c r="G2" s="26"/>
      <c r="H2" s="26"/>
      <c r="I2" s="26"/>
      <c r="J2" s="26"/>
      <c r="K2" s="26"/>
      <c r="L2" s="28"/>
      <c r="M2" s="26"/>
      <c r="O2" s="27"/>
      <c r="P2" s="27"/>
      <c r="Q2" s="27" t="s">
        <v>6</v>
      </c>
      <c r="R2" s="27"/>
      <c r="S2" s="26"/>
      <c r="T2" s="26"/>
    </row>
    <row r="3" spans="1:20" s="1" customFormat="1" ht="15.75">
      <c r="A3" s="27"/>
      <c r="B3" s="28"/>
      <c r="C3" s="26"/>
      <c r="D3" s="26"/>
      <c r="E3" s="26"/>
      <c r="F3" s="26"/>
      <c r="G3" s="26"/>
      <c r="H3" s="26"/>
      <c r="I3" s="26"/>
      <c r="J3" s="26"/>
      <c r="K3" s="26"/>
      <c r="L3" s="28"/>
      <c r="M3" s="26"/>
      <c r="O3" s="27"/>
      <c r="P3" s="27"/>
      <c r="Q3" s="27" t="s">
        <v>114</v>
      </c>
      <c r="R3" s="27"/>
      <c r="S3" s="26"/>
      <c r="T3" s="26"/>
    </row>
    <row r="4" spans="1:20" s="1" customFormat="1" ht="15.75">
      <c r="A4" s="27"/>
      <c r="B4" s="28"/>
      <c r="C4" s="26"/>
      <c r="D4" s="26"/>
      <c r="E4" s="26"/>
      <c r="F4" s="26"/>
      <c r="G4" s="26"/>
      <c r="H4" s="26"/>
      <c r="I4" s="26"/>
      <c r="J4" s="26"/>
      <c r="K4" s="26"/>
      <c r="L4" s="28"/>
      <c r="M4" s="26"/>
      <c r="O4" s="27"/>
      <c r="P4" s="27"/>
      <c r="Q4" s="27" t="s">
        <v>4</v>
      </c>
      <c r="R4" s="27"/>
      <c r="S4" s="26"/>
      <c r="T4" s="26"/>
    </row>
    <row r="5" spans="1:20" s="1" customFormat="1" ht="15.75">
      <c r="A5" s="27"/>
      <c r="B5" s="28"/>
      <c r="C5" s="26"/>
      <c r="D5" s="26"/>
      <c r="E5" s="26"/>
      <c r="F5" s="26"/>
      <c r="G5" s="26"/>
      <c r="H5" s="26"/>
      <c r="I5" s="26"/>
      <c r="J5" s="26"/>
      <c r="K5" s="26"/>
      <c r="L5" s="28"/>
      <c r="M5" s="26"/>
      <c r="O5" s="27"/>
      <c r="P5" s="27"/>
      <c r="Q5" s="27" t="s">
        <v>115</v>
      </c>
      <c r="R5" s="27"/>
      <c r="S5" s="26"/>
      <c r="T5" s="26"/>
    </row>
    <row r="6" spans="1:20" s="1" customFormat="1" ht="15.75">
      <c r="A6" s="27"/>
      <c r="B6" s="28"/>
      <c r="C6" s="26"/>
      <c r="D6" s="26"/>
      <c r="E6" s="26"/>
      <c r="F6" s="26"/>
      <c r="G6" s="26"/>
      <c r="H6" s="26"/>
      <c r="I6" s="26"/>
      <c r="J6" s="26"/>
      <c r="K6" s="26"/>
      <c r="L6" s="28"/>
      <c r="M6" s="26"/>
      <c r="O6" s="27"/>
      <c r="P6" s="27"/>
      <c r="Q6" s="27" t="s">
        <v>140</v>
      </c>
      <c r="R6" s="27"/>
      <c r="S6" s="26"/>
      <c r="T6" s="26"/>
    </row>
    <row r="7" spans="1:20" s="1" customFormat="1" ht="15.75">
      <c r="A7" s="27"/>
      <c r="B7" s="28"/>
      <c r="C7" s="26"/>
      <c r="D7" s="26"/>
      <c r="E7" s="26"/>
      <c r="F7" s="26"/>
      <c r="G7" s="26"/>
      <c r="H7" s="26"/>
      <c r="I7" s="26"/>
      <c r="J7" s="26"/>
      <c r="K7" s="26"/>
      <c r="L7" s="28"/>
      <c r="N7" s="27"/>
      <c r="O7" s="27"/>
      <c r="P7" s="27"/>
      <c r="Q7" s="27" t="s">
        <v>152</v>
      </c>
      <c r="R7" s="26"/>
      <c r="S7" s="26"/>
      <c r="T7" s="26"/>
    </row>
    <row r="8" spans="1:20" s="1" customFormat="1" ht="15.75">
      <c r="A8" s="27"/>
      <c r="B8" s="28"/>
      <c r="C8" s="26"/>
      <c r="D8" s="26"/>
      <c r="E8" s="26"/>
      <c r="F8" s="26"/>
      <c r="G8" s="26"/>
      <c r="H8" s="26"/>
      <c r="I8" s="26"/>
      <c r="J8" s="26"/>
      <c r="K8" s="26"/>
      <c r="L8" s="28"/>
      <c r="M8" s="26"/>
      <c r="N8" s="26"/>
      <c r="O8" s="26"/>
      <c r="P8" s="26"/>
      <c r="Q8" s="26"/>
      <c r="R8" s="26"/>
      <c r="S8" s="26"/>
      <c r="T8" s="26"/>
    </row>
    <row r="9" spans="1:18" ht="15.75">
      <c r="A9" s="228" t="s">
        <v>38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1:20" s="1" customFormat="1" ht="15.75">
      <c r="A10" s="227" t="s">
        <v>381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6"/>
      <c r="T10" s="26"/>
    </row>
    <row r="11" spans="1:18" ht="15.75">
      <c r="A11" s="228" t="s">
        <v>113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20" s="14" customFormat="1" ht="15.75">
      <c r="A12" s="30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25"/>
      <c r="N12" s="25"/>
      <c r="O12" s="25"/>
      <c r="P12" s="25"/>
      <c r="Q12" s="25"/>
      <c r="R12" s="25"/>
      <c r="S12" s="25"/>
      <c r="T12" s="25"/>
    </row>
    <row r="13" spans="1:20" s="1" customFormat="1" ht="15.75">
      <c r="A13" s="231" t="s">
        <v>20</v>
      </c>
      <c r="B13" s="238" t="s">
        <v>30</v>
      </c>
      <c r="C13" s="261" t="s">
        <v>0</v>
      </c>
      <c r="D13" s="261"/>
      <c r="E13" s="238" t="s">
        <v>40</v>
      </c>
      <c r="F13" s="238" t="s">
        <v>31</v>
      </c>
      <c r="G13" s="238" t="s">
        <v>32</v>
      </c>
      <c r="H13" s="238" t="s">
        <v>23</v>
      </c>
      <c r="I13" s="241" t="s">
        <v>41</v>
      </c>
      <c r="J13" s="242"/>
      <c r="K13" s="238" t="s">
        <v>33</v>
      </c>
      <c r="L13" s="245" t="s">
        <v>42</v>
      </c>
      <c r="M13" s="234" t="s">
        <v>43</v>
      </c>
      <c r="N13" s="235"/>
      <c r="O13" s="235"/>
      <c r="P13" s="235"/>
      <c r="Q13" s="236"/>
      <c r="R13" s="231" t="s">
        <v>59</v>
      </c>
      <c r="S13" s="261" t="s">
        <v>34</v>
      </c>
      <c r="T13" s="238" t="s">
        <v>46</v>
      </c>
    </row>
    <row r="14" spans="1:20" ht="15.75">
      <c r="A14" s="232"/>
      <c r="B14" s="239"/>
      <c r="C14" s="249" t="s">
        <v>1</v>
      </c>
      <c r="D14" s="249" t="s">
        <v>39</v>
      </c>
      <c r="E14" s="239"/>
      <c r="F14" s="239"/>
      <c r="G14" s="239"/>
      <c r="H14" s="239"/>
      <c r="I14" s="243"/>
      <c r="J14" s="244"/>
      <c r="K14" s="239"/>
      <c r="L14" s="246"/>
      <c r="M14" s="249" t="s">
        <v>50</v>
      </c>
      <c r="N14" s="251" t="s">
        <v>44</v>
      </c>
      <c r="O14" s="252"/>
      <c r="P14" s="252"/>
      <c r="Q14" s="253"/>
      <c r="R14" s="232"/>
      <c r="S14" s="262"/>
      <c r="T14" s="239"/>
    </row>
    <row r="15" spans="1:20" s="1" customFormat="1" ht="157.5">
      <c r="A15" s="254"/>
      <c r="B15" s="256"/>
      <c r="C15" s="256"/>
      <c r="D15" s="256"/>
      <c r="E15" s="256"/>
      <c r="F15" s="256"/>
      <c r="G15" s="256"/>
      <c r="H15" s="240"/>
      <c r="I15" s="53" t="s">
        <v>50</v>
      </c>
      <c r="J15" s="53" t="s">
        <v>92</v>
      </c>
      <c r="K15" s="240"/>
      <c r="L15" s="247"/>
      <c r="M15" s="240"/>
      <c r="N15" s="31" t="s">
        <v>2</v>
      </c>
      <c r="O15" s="54" t="s">
        <v>21</v>
      </c>
      <c r="P15" s="54" t="s">
        <v>45</v>
      </c>
      <c r="Q15" s="31" t="s">
        <v>35</v>
      </c>
      <c r="R15" s="233"/>
      <c r="S15" s="261"/>
      <c r="T15" s="256"/>
    </row>
    <row r="16" spans="1:20" s="6" customFormat="1" ht="15.75">
      <c r="A16" s="255"/>
      <c r="B16" s="257"/>
      <c r="C16" s="257"/>
      <c r="D16" s="257"/>
      <c r="E16" s="257"/>
      <c r="F16" s="257"/>
      <c r="G16" s="257"/>
      <c r="H16" s="34" t="s">
        <v>7</v>
      </c>
      <c r="I16" s="34" t="s">
        <v>7</v>
      </c>
      <c r="J16" s="34" t="s">
        <v>7</v>
      </c>
      <c r="K16" s="34" t="s">
        <v>8</v>
      </c>
      <c r="L16" s="248"/>
      <c r="M16" s="35" t="s">
        <v>36</v>
      </c>
      <c r="N16" s="35" t="s">
        <v>36</v>
      </c>
      <c r="O16" s="35" t="s">
        <v>36</v>
      </c>
      <c r="P16" s="35" t="s">
        <v>36</v>
      </c>
      <c r="Q16" s="35" t="s">
        <v>36</v>
      </c>
      <c r="R16" s="33" t="s">
        <v>37</v>
      </c>
      <c r="S16" s="33" t="s">
        <v>37</v>
      </c>
      <c r="T16" s="257"/>
    </row>
    <row r="17" spans="1:20" ht="15.7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190">
        <v>12</v>
      </c>
      <c r="M17" s="37">
        <v>13</v>
      </c>
      <c r="N17" s="37">
        <v>14</v>
      </c>
      <c r="O17" s="37">
        <v>15</v>
      </c>
      <c r="P17" s="37">
        <v>16</v>
      </c>
      <c r="Q17" s="37">
        <v>17</v>
      </c>
      <c r="R17" s="37">
        <v>18</v>
      </c>
      <c r="S17" s="38">
        <v>19</v>
      </c>
      <c r="T17" s="38">
        <v>20</v>
      </c>
    </row>
    <row r="18" spans="1:21" s="123" customFormat="1" ht="76.5" customHeight="1">
      <c r="A18" s="109">
        <v>1</v>
      </c>
      <c r="B18" s="110" t="s">
        <v>184</v>
      </c>
      <c r="C18" s="118">
        <v>1970</v>
      </c>
      <c r="D18" s="111" t="s">
        <v>102</v>
      </c>
      <c r="E18" s="117" t="s">
        <v>143</v>
      </c>
      <c r="F18" s="118">
        <v>5</v>
      </c>
      <c r="G18" s="111">
        <v>9</v>
      </c>
      <c r="H18" s="119">
        <v>6390</v>
      </c>
      <c r="I18" s="120">
        <v>6293.55</v>
      </c>
      <c r="J18" s="120">
        <v>3137.83</v>
      </c>
      <c r="K18" s="191">
        <v>327</v>
      </c>
      <c r="L18" s="125" t="s">
        <v>190</v>
      </c>
      <c r="M18" s="108">
        <v>2000344</v>
      </c>
      <c r="N18" s="112">
        <v>950163</v>
      </c>
      <c r="O18" s="112">
        <v>950163</v>
      </c>
      <c r="P18" s="111" t="s">
        <v>102</v>
      </c>
      <c r="Q18" s="112">
        <v>100018</v>
      </c>
      <c r="R18" s="113">
        <f>M18/I18</f>
        <v>317.8403285903822</v>
      </c>
      <c r="S18" s="114">
        <v>679.29</v>
      </c>
      <c r="T18" s="115" t="s">
        <v>224</v>
      </c>
      <c r="U18" s="121"/>
    </row>
    <row r="19" spans="1:21" s="122" customFormat="1" ht="49.5" customHeight="1">
      <c r="A19" s="109">
        <v>2</v>
      </c>
      <c r="B19" s="110" t="s">
        <v>185</v>
      </c>
      <c r="C19" s="111">
        <v>1977</v>
      </c>
      <c r="D19" s="111" t="s">
        <v>102</v>
      </c>
      <c r="E19" s="117" t="s">
        <v>143</v>
      </c>
      <c r="F19" s="111">
        <v>12</v>
      </c>
      <c r="G19" s="111">
        <v>1</v>
      </c>
      <c r="H19" s="107">
        <v>2864</v>
      </c>
      <c r="I19" s="107">
        <v>2797.58</v>
      </c>
      <c r="J19" s="107">
        <v>1329.7</v>
      </c>
      <c r="K19" s="111">
        <v>154</v>
      </c>
      <c r="L19" s="125" t="s">
        <v>190</v>
      </c>
      <c r="M19" s="107">
        <v>886321</v>
      </c>
      <c r="N19" s="112">
        <v>421002</v>
      </c>
      <c r="O19" s="112">
        <v>421002</v>
      </c>
      <c r="P19" s="111" t="s">
        <v>102</v>
      </c>
      <c r="Q19" s="112">
        <v>44317</v>
      </c>
      <c r="R19" s="113">
        <f>M19/I19</f>
        <v>316.8170347228676</v>
      </c>
      <c r="S19" s="114">
        <v>679.29</v>
      </c>
      <c r="T19" s="115" t="s">
        <v>224</v>
      </c>
      <c r="U19" s="121"/>
    </row>
    <row r="20" spans="1:21" s="123" customFormat="1" ht="53.25" customHeight="1">
      <c r="A20" s="109">
        <v>3</v>
      </c>
      <c r="B20" s="116" t="s">
        <v>186</v>
      </c>
      <c r="C20" s="111">
        <v>1971</v>
      </c>
      <c r="D20" s="111"/>
      <c r="E20" s="117" t="s">
        <v>143</v>
      </c>
      <c r="F20" s="117">
        <v>9</v>
      </c>
      <c r="G20" s="111">
        <v>7</v>
      </c>
      <c r="H20" s="119">
        <v>13027</v>
      </c>
      <c r="I20" s="119">
        <v>12954.68</v>
      </c>
      <c r="J20" s="119">
        <v>7104.59</v>
      </c>
      <c r="K20" s="117">
        <v>704</v>
      </c>
      <c r="L20" s="125" t="s">
        <v>190</v>
      </c>
      <c r="M20" s="108">
        <v>4502889</v>
      </c>
      <c r="N20" s="112">
        <v>2138872</v>
      </c>
      <c r="O20" s="112">
        <v>2138872</v>
      </c>
      <c r="P20" s="111"/>
      <c r="Q20" s="112">
        <v>225145</v>
      </c>
      <c r="R20" s="113">
        <f>M20/I20</f>
        <v>347.5878215440289</v>
      </c>
      <c r="S20" s="114">
        <v>679.29</v>
      </c>
      <c r="T20" s="115" t="s">
        <v>224</v>
      </c>
      <c r="U20" s="121"/>
    </row>
    <row r="21" spans="1:21" s="123" customFormat="1" ht="48.75" customHeight="1">
      <c r="A21" s="109">
        <v>4</v>
      </c>
      <c r="B21" s="116" t="s">
        <v>187</v>
      </c>
      <c r="C21" s="118">
        <v>1971</v>
      </c>
      <c r="D21" s="111" t="s">
        <v>102</v>
      </c>
      <c r="E21" s="117" t="s">
        <v>143</v>
      </c>
      <c r="F21" s="118">
        <v>9</v>
      </c>
      <c r="G21" s="111">
        <v>7</v>
      </c>
      <c r="H21" s="119">
        <v>17250</v>
      </c>
      <c r="I21" s="120">
        <v>16905.34</v>
      </c>
      <c r="J21" s="120">
        <v>8244.36</v>
      </c>
      <c r="K21" s="191">
        <v>854</v>
      </c>
      <c r="L21" s="125" t="s">
        <v>190</v>
      </c>
      <c r="M21" s="108">
        <v>4954113</v>
      </c>
      <c r="N21" s="112">
        <v>2353203</v>
      </c>
      <c r="O21" s="112">
        <v>2353203</v>
      </c>
      <c r="P21" s="111" t="s">
        <v>102</v>
      </c>
      <c r="Q21" s="112">
        <v>247707</v>
      </c>
      <c r="R21" s="113">
        <f>M21/I21</f>
        <v>293.0501841429986</v>
      </c>
      <c r="S21" s="114">
        <v>679.29</v>
      </c>
      <c r="T21" s="115" t="s">
        <v>224</v>
      </c>
      <c r="U21" s="121"/>
    </row>
    <row r="22" spans="1:21" s="123" customFormat="1" ht="47.25" customHeight="1">
      <c r="A22" s="109">
        <v>5</v>
      </c>
      <c r="B22" s="110" t="s">
        <v>188</v>
      </c>
      <c r="C22" s="118">
        <v>1971</v>
      </c>
      <c r="D22" s="111" t="s">
        <v>102</v>
      </c>
      <c r="E22" s="117" t="s">
        <v>143</v>
      </c>
      <c r="F22" s="118">
        <v>9</v>
      </c>
      <c r="G22" s="111">
        <v>5</v>
      </c>
      <c r="H22" s="119">
        <v>9463</v>
      </c>
      <c r="I22" s="120">
        <v>9445.15</v>
      </c>
      <c r="J22" s="120">
        <v>4581.49</v>
      </c>
      <c r="K22" s="191">
        <v>541</v>
      </c>
      <c r="L22" s="125" t="s">
        <v>190</v>
      </c>
      <c r="M22" s="108">
        <v>2394782</v>
      </c>
      <c r="N22" s="112">
        <v>1137521</v>
      </c>
      <c r="O22" s="112">
        <v>1137521</v>
      </c>
      <c r="P22" s="111" t="s">
        <v>102</v>
      </c>
      <c r="Q22" s="112">
        <v>119740</v>
      </c>
      <c r="R22" s="113">
        <f>M22/I22</f>
        <v>253.54621154772556</v>
      </c>
      <c r="S22" s="114">
        <v>679.29</v>
      </c>
      <c r="T22" s="115" t="s">
        <v>224</v>
      </c>
      <c r="U22" s="121"/>
    </row>
    <row r="23" spans="1:20" s="13" customFormat="1" ht="15.75">
      <c r="A23" s="32"/>
      <c r="B23" s="40" t="s">
        <v>26</v>
      </c>
      <c r="C23" s="41"/>
      <c r="D23" s="41"/>
      <c r="E23" s="41"/>
      <c r="F23" s="41"/>
      <c r="G23" s="41"/>
      <c r="H23" s="42">
        <f>SUM(H18:H22)</f>
        <v>48994</v>
      </c>
      <c r="I23" s="41">
        <f>SUM(I18:I22)</f>
        <v>48396.3</v>
      </c>
      <c r="J23" s="41">
        <f>SUM(J18:J22)</f>
        <v>24397.97</v>
      </c>
      <c r="K23" s="41">
        <f>SUM(K18:K22)</f>
        <v>2580</v>
      </c>
      <c r="L23" s="189"/>
      <c r="M23" s="42">
        <f>SUM(M18:M22)</f>
        <v>14738449</v>
      </c>
      <c r="N23" s="42">
        <f>SUM(N18:N22)</f>
        <v>7000761</v>
      </c>
      <c r="O23" s="42">
        <f>SUM(O18:O22)</f>
        <v>7000761</v>
      </c>
      <c r="P23" s="42">
        <f>SUM(P18:P22)</f>
        <v>0</v>
      </c>
      <c r="Q23" s="42">
        <f>SUM(Q18:Q22)</f>
        <v>736927</v>
      </c>
      <c r="R23" s="43">
        <v>35705.07938453283</v>
      </c>
      <c r="S23" s="43">
        <f>SUM(S18:S22)</f>
        <v>3396.45</v>
      </c>
      <c r="T23" s="39"/>
    </row>
    <row r="24" spans="1:20" s="14" customFormat="1" ht="15.75">
      <c r="A24" s="4"/>
      <c r="B24" s="3"/>
      <c r="C24" s="18"/>
      <c r="D24" s="18"/>
      <c r="E24" s="18"/>
      <c r="F24" s="18"/>
      <c r="G24" s="18"/>
      <c r="H24" s="19"/>
      <c r="I24" s="19"/>
      <c r="J24" s="19"/>
      <c r="K24" s="19"/>
      <c r="L24" s="5"/>
      <c r="M24" s="19"/>
      <c r="N24" s="20"/>
      <c r="O24" s="19"/>
      <c r="P24" s="19"/>
      <c r="Q24" s="19"/>
      <c r="R24" s="21"/>
      <c r="S24" s="25"/>
      <c r="T24" s="25"/>
    </row>
    <row r="25" spans="1:20" s="14" customFormat="1" ht="15.75">
      <c r="A25" s="4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14" customFormat="1" ht="15.75">
      <c r="A26" s="4"/>
      <c r="B26" s="3"/>
      <c r="C26" s="18"/>
      <c r="D26" s="18"/>
      <c r="E26" s="18"/>
      <c r="F26" s="18"/>
      <c r="G26" s="18"/>
      <c r="H26" s="19"/>
      <c r="I26" s="19"/>
      <c r="J26" s="19"/>
      <c r="K26" s="19"/>
      <c r="L26" s="5"/>
      <c r="M26" s="19"/>
      <c r="N26" s="20"/>
      <c r="O26" s="19"/>
      <c r="P26" s="19"/>
      <c r="Q26" s="19"/>
      <c r="R26" s="21"/>
      <c r="S26" s="25"/>
      <c r="T26" s="25"/>
    </row>
    <row r="27" spans="1:20" s="14" customFormat="1" ht="15.75">
      <c r="A27" s="4" t="s">
        <v>141</v>
      </c>
      <c r="B27" s="3"/>
      <c r="C27" s="18"/>
      <c r="D27" s="18"/>
      <c r="E27" s="18"/>
      <c r="F27" s="18"/>
      <c r="G27" s="18"/>
      <c r="H27" s="19"/>
      <c r="I27" s="19"/>
      <c r="J27" s="19"/>
      <c r="K27" s="19"/>
      <c r="L27" s="5"/>
      <c r="M27" s="19"/>
      <c r="N27" s="20"/>
      <c r="O27" s="19"/>
      <c r="P27" s="19"/>
      <c r="Q27" s="19"/>
      <c r="R27" s="21"/>
      <c r="S27" s="25"/>
      <c r="T27" s="25"/>
    </row>
    <row r="28" spans="1:20" s="14" customFormat="1" ht="15.75">
      <c r="A28" s="4"/>
      <c r="B28" s="3"/>
      <c r="C28" s="18"/>
      <c r="D28" s="18"/>
      <c r="E28" s="18"/>
      <c r="F28" s="18"/>
      <c r="G28" s="18"/>
      <c r="H28" s="19"/>
      <c r="I28" s="19"/>
      <c r="J28" s="19"/>
      <c r="K28" s="19"/>
      <c r="L28" s="5"/>
      <c r="M28" s="19"/>
      <c r="N28" s="20"/>
      <c r="O28" s="19"/>
      <c r="P28" s="19"/>
      <c r="Q28" s="19"/>
      <c r="R28" s="21"/>
      <c r="S28" s="25"/>
      <c r="T28" s="25"/>
    </row>
    <row r="29" spans="1:20" s="14" customFormat="1" ht="15.75">
      <c r="A29" s="95" t="s">
        <v>153</v>
      </c>
      <c r="B29" s="59"/>
      <c r="C29" s="25"/>
      <c r="D29" s="25"/>
      <c r="E29" s="25"/>
      <c r="F29" s="25"/>
      <c r="G29" s="25"/>
      <c r="H29" s="25"/>
      <c r="I29" s="25"/>
      <c r="J29" s="25"/>
      <c r="K29" s="25"/>
      <c r="L29" s="24"/>
      <c r="M29" s="44"/>
      <c r="N29" s="25"/>
      <c r="O29" s="25"/>
      <c r="P29" s="25"/>
      <c r="Q29" s="25"/>
      <c r="R29" s="25"/>
      <c r="S29" s="25"/>
      <c r="T29" s="25"/>
    </row>
    <row r="30" spans="1:2" ht="15.75">
      <c r="A30" s="229" t="s">
        <v>150</v>
      </c>
      <c r="B30" s="229"/>
    </row>
    <row r="31" spans="1:2" ht="15.75">
      <c r="A31" s="96"/>
      <c r="B31" s="96"/>
    </row>
    <row r="32" spans="1:2" ht="15.75">
      <c r="A32" s="96"/>
      <c r="B32" s="96"/>
    </row>
    <row r="33" spans="1:2" ht="15.75">
      <c r="A33" s="96"/>
      <c r="B33" s="96"/>
    </row>
    <row r="34" spans="1:2" ht="15.75">
      <c r="A34" s="96"/>
      <c r="B34" s="96"/>
    </row>
    <row r="35" spans="1:2" ht="15.75">
      <c r="A35" s="96"/>
      <c r="B35" s="96"/>
    </row>
    <row r="36" spans="1:2" ht="15.75">
      <c r="A36" s="96"/>
      <c r="B36" s="96"/>
    </row>
    <row r="37" spans="1:2" ht="15.75">
      <c r="A37" s="96"/>
      <c r="B37" s="96"/>
    </row>
    <row r="38" spans="1:2" ht="15.75">
      <c r="A38" s="96"/>
      <c r="B38" s="96"/>
    </row>
    <row r="39" spans="1:2" ht="15.75">
      <c r="A39" s="96"/>
      <c r="B39" s="96"/>
    </row>
    <row r="40" spans="1:2" ht="15.75">
      <c r="A40" s="96"/>
      <c r="B40" s="96"/>
    </row>
    <row r="41" spans="1:2" ht="15.75">
      <c r="A41" s="96"/>
      <c r="B41" s="96"/>
    </row>
    <row r="42" spans="1:2" ht="15.75">
      <c r="A42" s="96"/>
      <c r="B42" s="96"/>
    </row>
    <row r="43" spans="1:2" ht="15.75">
      <c r="A43" s="96"/>
      <c r="B43" s="96"/>
    </row>
    <row r="44" spans="1:2" ht="15.75">
      <c r="A44" s="96"/>
      <c r="B44" s="96"/>
    </row>
    <row r="45" spans="1:2" ht="15.75">
      <c r="A45" s="96"/>
      <c r="B45" s="96"/>
    </row>
    <row r="46" spans="1:2" ht="15.75">
      <c r="A46" s="96"/>
      <c r="B46" s="96"/>
    </row>
    <row r="47" spans="1:2" ht="15.75">
      <c r="A47" s="96"/>
      <c r="B47" s="96"/>
    </row>
    <row r="48" spans="1:2" ht="15.75">
      <c r="A48" s="96"/>
      <c r="B48" s="96"/>
    </row>
    <row r="49" spans="1:2" ht="15.75">
      <c r="A49" s="96"/>
      <c r="B49" s="96"/>
    </row>
    <row r="50" spans="1:2" ht="15.75">
      <c r="A50" s="96"/>
      <c r="B50" s="96"/>
    </row>
    <row r="51" spans="1:2" ht="15.75">
      <c r="A51" s="96"/>
      <c r="B51" s="96"/>
    </row>
    <row r="52" spans="1:2" ht="15.75">
      <c r="A52" s="96"/>
      <c r="B52" s="96"/>
    </row>
    <row r="53" spans="1:2" ht="15.75">
      <c r="A53" s="96"/>
      <c r="B53" s="96"/>
    </row>
    <row r="54" spans="1:2" ht="15.75">
      <c r="A54" s="96"/>
      <c r="B54" s="96"/>
    </row>
    <row r="55" spans="1:2" ht="18.75">
      <c r="A55" s="45"/>
      <c r="B55" s="47" t="s">
        <v>60</v>
      </c>
    </row>
    <row r="56" spans="1:2" ht="18.75">
      <c r="A56" s="45"/>
      <c r="B56" s="47"/>
    </row>
    <row r="57" spans="1:13" ht="18.75">
      <c r="A57" s="45"/>
      <c r="B57" s="258" t="s">
        <v>61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</row>
    <row r="58" spans="1:13" ht="18.75">
      <c r="A58" s="45"/>
      <c r="B58" s="258" t="s">
        <v>97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</row>
    <row r="59" spans="1:13" ht="18.75">
      <c r="A59" s="45"/>
      <c r="B59" s="48" t="s">
        <v>94</v>
      </c>
      <c r="C59" s="49"/>
      <c r="D59" s="49"/>
      <c r="E59" s="49"/>
      <c r="F59" s="49"/>
      <c r="G59" s="49"/>
      <c r="H59" s="49"/>
      <c r="I59" s="49"/>
      <c r="J59" s="49"/>
      <c r="K59" s="49"/>
      <c r="L59" s="48"/>
      <c r="M59" s="49"/>
    </row>
    <row r="60" spans="1:14" ht="18.75">
      <c r="A60" s="45"/>
      <c r="B60" s="258" t="s">
        <v>62</v>
      </c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</row>
    <row r="61" spans="1:14" ht="18.75">
      <c r="A61" s="45"/>
      <c r="B61" s="230" t="s">
        <v>103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1:13" ht="18.75">
      <c r="A62" s="45"/>
      <c r="B62" s="230" t="s">
        <v>104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</row>
    <row r="63" spans="1:13" ht="18.75">
      <c r="A63" s="45"/>
      <c r="B63" s="260" t="s">
        <v>105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</row>
    <row r="64" spans="1:13" ht="18.75">
      <c r="A64" s="45"/>
      <c r="B64" s="260" t="s">
        <v>106</v>
      </c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</row>
    <row r="65" spans="2:13" ht="15.75">
      <c r="B65" s="259" t="s">
        <v>63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</row>
    <row r="66" spans="2:13" ht="15.75">
      <c r="B66" s="51" t="s">
        <v>107</v>
      </c>
      <c r="C66" s="49"/>
      <c r="D66" s="49"/>
      <c r="E66" s="49"/>
      <c r="F66" s="49"/>
      <c r="G66" s="49"/>
      <c r="H66" s="49"/>
      <c r="I66" s="49"/>
      <c r="J66" s="49"/>
      <c r="K66" s="49"/>
      <c r="L66" s="51"/>
      <c r="M66" s="49"/>
    </row>
    <row r="67" spans="2:13" ht="15.75">
      <c r="B67" s="51" t="s">
        <v>108</v>
      </c>
      <c r="C67" s="49"/>
      <c r="D67" s="49"/>
      <c r="E67" s="49"/>
      <c r="F67" s="49"/>
      <c r="G67" s="49"/>
      <c r="H67" s="49"/>
      <c r="I67" s="49"/>
      <c r="J67" s="49"/>
      <c r="K67" s="49"/>
      <c r="L67" s="51"/>
      <c r="M67" s="49"/>
    </row>
    <row r="68" spans="2:13" ht="15.75">
      <c r="B68" s="51" t="s">
        <v>109</v>
      </c>
      <c r="C68" s="49"/>
      <c r="D68" s="49"/>
      <c r="E68" s="49"/>
      <c r="F68" s="49"/>
      <c r="G68" s="49"/>
      <c r="H68" s="49"/>
      <c r="I68" s="49"/>
      <c r="J68" s="49"/>
      <c r="K68" s="49"/>
      <c r="L68" s="51"/>
      <c r="M68" s="49"/>
    </row>
    <row r="69" spans="2:13" ht="15.75">
      <c r="B69" s="51" t="s">
        <v>110</v>
      </c>
      <c r="C69" s="49"/>
      <c r="D69" s="49"/>
      <c r="E69" s="49"/>
      <c r="F69" s="49"/>
      <c r="G69" s="49"/>
      <c r="H69" s="49"/>
      <c r="I69" s="49"/>
      <c r="J69" s="49"/>
      <c r="K69" s="49"/>
      <c r="L69" s="51"/>
      <c r="M69" s="49"/>
    </row>
    <row r="70" spans="2:13" ht="15.75">
      <c r="B70" s="258" t="s">
        <v>111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</row>
    <row r="71" spans="2:13" ht="15.75">
      <c r="B71" s="237" t="s">
        <v>112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</row>
    <row r="72" spans="2:13" ht="15.75">
      <c r="B72" s="51" t="s">
        <v>98</v>
      </c>
      <c r="C72" s="49"/>
      <c r="D72" s="49"/>
      <c r="E72" s="49"/>
      <c r="F72" s="49"/>
      <c r="G72" s="49"/>
      <c r="H72" s="49"/>
      <c r="I72" s="49"/>
      <c r="J72" s="49"/>
      <c r="K72" s="49"/>
      <c r="L72" s="51"/>
      <c r="M72" s="49"/>
    </row>
    <row r="73" spans="2:13" ht="15.75">
      <c r="B73" s="52"/>
      <c r="C73" s="49"/>
      <c r="D73" s="49"/>
      <c r="E73" s="49"/>
      <c r="F73" s="49"/>
      <c r="G73" s="49"/>
      <c r="H73" s="49"/>
      <c r="I73" s="49"/>
      <c r="J73" s="49"/>
      <c r="K73" s="49"/>
      <c r="L73" s="52"/>
      <c r="M73" s="49"/>
    </row>
    <row r="74" spans="2:13" ht="15.75">
      <c r="B74" s="52"/>
      <c r="C74" s="49"/>
      <c r="D74" s="49"/>
      <c r="E74" s="49"/>
      <c r="F74" s="49"/>
      <c r="G74" s="49"/>
      <c r="H74" s="49"/>
      <c r="I74" s="49"/>
      <c r="J74" s="49"/>
      <c r="K74" s="49"/>
      <c r="L74" s="52"/>
      <c r="M74" s="49"/>
    </row>
    <row r="75" spans="2:13" ht="15.75">
      <c r="B75" s="52"/>
      <c r="C75" s="49"/>
      <c r="D75" s="49"/>
      <c r="E75" s="49"/>
      <c r="F75" s="49"/>
      <c r="G75" s="49"/>
      <c r="H75" s="49"/>
      <c r="I75" s="49"/>
      <c r="J75" s="49"/>
      <c r="K75" s="49"/>
      <c r="L75" s="52"/>
      <c r="M75" s="49"/>
    </row>
    <row r="76" spans="2:13" ht="15.75">
      <c r="B76" s="52"/>
      <c r="C76" s="49"/>
      <c r="D76" s="49"/>
      <c r="E76" s="49"/>
      <c r="F76" s="49"/>
      <c r="G76" s="49"/>
      <c r="H76" s="49"/>
      <c r="I76" s="49"/>
      <c r="J76" s="49"/>
      <c r="K76" s="49"/>
      <c r="L76" s="52"/>
      <c r="M76" s="49"/>
    </row>
    <row r="77" spans="2:13" ht="15.75">
      <c r="B77" s="52"/>
      <c r="C77" s="49"/>
      <c r="D77" s="49"/>
      <c r="E77" s="49"/>
      <c r="F77" s="49"/>
      <c r="G77" s="49"/>
      <c r="H77" s="49"/>
      <c r="I77" s="49"/>
      <c r="J77" s="49"/>
      <c r="K77" s="49"/>
      <c r="L77" s="52"/>
      <c r="M77" s="49"/>
    </row>
    <row r="78" spans="2:13" ht="15.75"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52"/>
      <c r="M78" s="49"/>
    </row>
    <row r="79" spans="2:13" ht="15.75"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52"/>
      <c r="M79" s="49"/>
    </row>
  </sheetData>
  <sheetProtection/>
  <mergeCells count="33">
    <mergeCell ref="S13:S15"/>
    <mergeCell ref="B60:N60"/>
    <mergeCell ref="K13:K15"/>
    <mergeCell ref="F13:F16"/>
    <mergeCell ref="G13:G16"/>
    <mergeCell ref="B13:B16"/>
    <mergeCell ref="C13:D13"/>
    <mergeCell ref="C14:C16"/>
    <mergeCell ref="D14:D16"/>
    <mergeCell ref="E13:E16"/>
    <mergeCell ref="B70:M70"/>
    <mergeCell ref="B65:M65"/>
    <mergeCell ref="B57:M57"/>
    <mergeCell ref="B63:M63"/>
    <mergeCell ref="B58:M58"/>
    <mergeCell ref="B62:M62"/>
    <mergeCell ref="B64:M64"/>
    <mergeCell ref="A9:R9"/>
    <mergeCell ref="B71:M71"/>
    <mergeCell ref="H13:H15"/>
    <mergeCell ref="I13:J14"/>
    <mergeCell ref="L13:L16"/>
    <mergeCell ref="M14:M15"/>
    <mergeCell ref="B25:T25"/>
    <mergeCell ref="N14:Q14"/>
    <mergeCell ref="A13:A16"/>
    <mergeCell ref="T13:T16"/>
    <mergeCell ref="A10:R10"/>
    <mergeCell ref="A11:R11"/>
    <mergeCell ref="A30:B30"/>
    <mergeCell ref="B61:N61"/>
    <mergeCell ref="R13:R15"/>
    <mergeCell ref="M13:Q13"/>
  </mergeCells>
  <printOptions horizontalCentered="1"/>
  <pageMargins left="0.1968503937007874" right="0.1968503937007874" top="0.7874015748031497" bottom="0.3937007874015748" header="0.7086614173228347" footer="0.11811023622047245"/>
  <pageSetup fitToHeight="43" fitToWidth="1" horizontalDpi="300" verticalDpi="300" orientation="landscape" paperSize="8" scale="47" r:id="rId1"/>
  <headerFooter>
    <oddHeader xml:space="preserve">&amp;RПриложение №1  
 </oddHeader>
    <oddFooter>&amp;L&amp;Z/ &amp;F/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2"/>
  <sheetViews>
    <sheetView view="pageBreakPreview" zoomScale="69" zoomScaleNormal="78" zoomScaleSheetLayoutView="69" zoomScalePageLayoutView="0" workbookViewId="0" topLeftCell="A16">
      <selection activeCell="A22" sqref="A22:A26"/>
    </sheetView>
  </sheetViews>
  <sheetFormatPr defaultColWidth="9.140625" defaultRowHeight="15"/>
  <cols>
    <col min="1" max="1" width="9.140625" style="14" customWidth="1"/>
    <col min="2" max="2" width="42.7109375" style="14" customWidth="1"/>
    <col min="3" max="3" width="17.421875" style="14" customWidth="1"/>
    <col min="4" max="4" width="18.140625" style="14" customWidth="1"/>
    <col min="5" max="5" width="19.421875" style="14" customWidth="1"/>
    <col min="6" max="6" width="19.57421875" style="14" customWidth="1"/>
    <col min="7" max="7" width="17.140625" style="14" customWidth="1"/>
    <col min="8" max="8" width="17.8515625" style="14" customWidth="1"/>
    <col min="9" max="9" width="16.7109375" style="14" customWidth="1"/>
    <col min="10" max="10" width="20.28125" style="14" customWidth="1"/>
    <col min="11" max="11" width="17.140625" style="14" customWidth="1"/>
    <col min="12" max="12" width="22.140625" style="14" customWidth="1"/>
    <col min="13" max="13" width="17.8515625" style="14" customWidth="1"/>
    <col min="14" max="14" width="29.28125" style="14" customWidth="1"/>
    <col min="15" max="15" width="0.2890625" style="14" customWidth="1"/>
    <col min="16" max="16384" width="9.140625" style="14" customWidth="1"/>
  </cols>
  <sheetData>
    <row r="1" spans="9:11" ht="20.25">
      <c r="I1" s="17"/>
      <c r="J1" s="17"/>
      <c r="K1" s="56"/>
    </row>
    <row r="2" ht="20.25">
      <c r="K2" s="58"/>
    </row>
    <row r="3" spans="11:12" ht="25.5" customHeight="1">
      <c r="K3" s="58"/>
      <c r="L3" s="13" t="s">
        <v>383</v>
      </c>
    </row>
    <row r="4" spans="11:12" ht="20.25">
      <c r="K4" s="58"/>
      <c r="L4" s="14" t="s">
        <v>384</v>
      </c>
    </row>
    <row r="5" spans="11:12" ht="25.5" customHeight="1">
      <c r="K5" s="58"/>
      <c r="L5" s="14" t="s">
        <v>385</v>
      </c>
    </row>
    <row r="6" spans="11:12" ht="15.75" customHeight="1">
      <c r="K6" s="58"/>
      <c r="L6" s="14" t="s">
        <v>115</v>
      </c>
    </row>
    <row r="7" spans="9:13" ht="12.75" customHeight="1" hidden="1">
      <c r="I7" s="275"/>
      <c r="J7" s="275"/>
      <c r="K7" s="57"/>
      <c r="M7" s="14" t="s">
        <v>386</v>
      </c>
    </row>
    <row r="8" ht="25.5" customHeight="1" hidden="1">
      <c r="K8" s="58"/>
    </row>
    <row r="9" ht="15.75" hidden="1">
      <c r="K9" s="15"/>
    </row>
    <row r="10" ht="15.75" hidden="1">
      <c r="K10" s="15"/>
    </row>
    <row r="11" ht="15.75" hidden="1">
      <c r="K11" s="15"/>
    </row>
    <row r="12" ht="15.75" hidden="1">
      <c r="K12" s="15"/>
    </row>
    <row r="13" spans="1:13" ht="62.25" customHeight="1">
      <c r="A13" s="82"/>
      <c r="M13" s="14" t="s">
        <v>386</v>
      </c>
    </row>
    <row r="14" spans="1:12" s="83" customFormat="1" ht="32.25" customHeight="1">
      <c r="A14" s="276" t="s">
        <v>47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spans="1:12" s="83" customFormat="1" ht="28.5" customHeight="1">
      <c r="A15" s="277" t="s">
        <v>192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</row>
    <row r="16" spans="1:12" s="83" customFormat="1" ht="23.25">
      <c r="A16" s="276" t="s">
        <v>151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</row>
    <row r="17" spans="1:12" s="8" customFormat="1" ht="11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5" ht="30.75" customHeight="1">
      <c r="A18" s="278" t="s">
        <v>57</v>
      </c>
      <c r="B18" s="263" t="s">
        <v>51</v>
      </c>
      <c r="C18" s="264" t="s">
        <v>56</v>
      </c>
      <c r="D18" s="264" t="s">
        <v>48</v>
      </c>
      <c r="E18" s="270" t="s">
        <v>49</v>
      </c>
      <c r="F18" s="270"/>
      <c r="G18" s="270"/>
      <c r="H18" s="270"/>
      <c r="I18" s="270"/>
      <c r="J18" s="270" t="s">
        <v>43</v>
      </c>
      <c r="K18" s="270"/>
      <c r="L18" s="270"/>
      <c r="M18" s="270"/>
      <c r="N18" s="270"/>
      <c r="O18" s="270"/>
    </row>
    <row r="19" spans="1:15" ht="152.25" customHeight="1">
      <c r="A19" s="278"/>
      <c r="B19" s="263"/>
      <c r="C19" s="265"/>
      <c r="D19" s="265"/>
      <c r="E19" s="193" t="s">
        <v>52</v>
      </c>
      <c r="F19" s="193" t="s">
        <v>53</v>
      </c>
      <c r="G19" s="193" t="s">
        <v>54</v>
      </c>
      <c r="H19" s="193" t="s">
        <v>55</v>
      </c>
      <c r="I19" s="193" t="s">
        <v>50</v>
      </c>
      <c r="J19" s="193" t="s">
        <v>52</v>
      </c>
      <c r="K19" s="193" t="s">
        <v>53</v>
      </c>
      <c r="L19" s="193" t="s">
        <v>54</v>
      </c>
      <c r="M19" s="193" t="s">
        <v>55</v>
      </c>
      <c r="N19" s="263" t="s">
        <v>50</v>
      </c>
      <c r="O19" s="263"/>
    </row>
    <row r="20" spans="1:15" s="87" customFormat="1" ht="24.75" customHeight="1">
      <c r="A20" s="278"/>
      <c r="B20" s="263"/>
      <c r="C20" s="84" t="s">
        <v>7</v>
      </c>
      <c r="D20" s="84" t="s">
        <v>8</v>
      </c>
      <c r="E20" s="85" t="s">
        <v>12</v>
      </c>
      <c r="F20" s="85" t="s">
        <v>12</v>
      </c>
      <c r="G20" s="85" t="s">
        <v>12</v>
      </c>
      <c r="H20" s="85" t="s">
        <v>12</v>
      </c>
      <c r="I20" s="85" t="s">
        <v>12</v>
      </c>
      <c r="J20" s="85" t="s">
        <v>36</v>
      </c>
      <c r="K20" s="85" t="s">
        <v>36</v>
      </c>
      <c r="L20" s="85" t="s">
        <v>36</v>
      </c>
      <c r="M20" s="85" t="s">
        <v>36</v>
      </c>
      <c r="N20" s="268" t="s">
        <v>36</v>
      </c>
      <c r="O20" s="269"/>
    </row>
    <row r="21" spans="1:15" s="9" customFormat="1" ht="24" customHeight="1">
      <c r="A21" s="84">
        <v>1</v>
      </c>
      <c r="B21" s="84">
        <v>2</v>
      </c>
      <c r="C21" s="84">
        <v>3</v>
      </c>
      <c r="D21" s="84">
        <v>4</v>
      </c>
      <c r="E21" s="85">
        <v>5</v>
      </c>
      <c r="F21" s="85">
        <v>6</v>
      </c>
      <c r="G21" s="85">
        <v>7</v>
      </c>
      <c r="H21" s="85">
        <v>8</v>
      </c>
      <c r="I21" s="85">
        <v>9</v>
      </c>
      <c r="J21" s="85">
        <v>10</v>
      </c>
      <c r="K21" s="85">
        <v>11</v>
      </c>
      <c r="L21" s="85">
        <v>12</v>
      </c>
      <c r="M21" s="85">
        <v>13</v>
      </c>
      <c r="N21" s="268">
        <v>14</v>
      </c>
      <c r="O21" s="269"/>
    </row>
    <row r="22" spans="1:15" s="9" customFormat="1" ht="24" customHeight="1">
      <c r="A22" s="109">
        <v>1</v>
      </c>
      <c r="B22" s="110" t="s">
        <v>184</v>
      </c>
      <c r="C22" s="119">
        <v>6390</v>
      </c>
      <c r="D22" s="191">
        <v>327</v>
      </c>
      <c r="E22" s="85"/>
      <c r="F22" s="85"/>
      <c r="G22" s="85">
        <v>1</v>
      </c>
      <c r="H22" s="93"/>
      <c r="I22" s="93"/>
      <c r="J22" s="85"/>
      <c r="K22" s="85"/>
      <c r="L22" s="108">
        <v>2000344</v>
      </c>
      <c r="M22" s="217"/>
      <c r="N22" s="108">
        <v>2000344</v>
      </c>
      <c r="O22" s="84"/>
    </row>
    <row r="23" spans="1:15" s="9" customFormat="1" ht="24" customHeight="1">
      <c r="A23" s="109">
        <v>2</v>
      </c>
      <c r="B23" s="110" t="s">
        <v>185</v>
      </c>
      <c r="C23" s="107">
        <v>2864</v>
      </c>
      <c r="D23" s="111">
        <v>154</v>
      </c>
      <c r="E23" s="85"/>
      <c r="F23" s="85"/>
      <c r="G23" s="85">
        <v>1</v>
      </c>
      <c r="H23" s="93"/>
      <c r="I23" s="93"/>
      <c r="J23" s="85"/>
      <c r="K23" s="85"/>
      <c r="L23" s="107">
        <v>886321</v>
      </c>
      <c r="M23" s="217"/>
      <c r="N23" s="107">
        <v>886321</v>
      </c>
      <c r="O23" s="84"/>
    </row>
    <row r="24" spans="1:15" s="9" customFormat="1" ht="24" customHeight="1">
      <c r="A24" s="109">
        <v>3</v>
      </c>
      <c r="B24" s="116" t="s">
        <v>186</v>
      </c>
      <c r="C24" s="119">
        <v>13027</v>
      </c>
      <c r="D24" s="117">
        <v>704</v>
      </c>
      <c r="E24" s="85"/>
      <c r="F24" s="85"/>
      <c r="G24" s="85">
        <v>1</v>
      </c>
      <c r="H24" s="93"/>
      <c r="I24" s="93"/>
      <c r="J24" s="85"/>
      <c r="K24" s="85"/>
      <c r="L24" s="108">
        <v>4502889</v>
      </c>
      <c r="M24" s="217"/>
      <c r="N24" s="108">
        <v>4502889</v>
      </c>
      <c r="O24" s="84"/>
    </row>
    <row r="25" spans="1:15" s="9" customFormat="1" ht="24" customHeight="1">
      <c r="A25" s="109">
        <v>4</v>
      </c>
      <c r="B25" s="116" t="s">
        <v>187</v>
      </c>
      <c r="C25" s="119">
        <v>17250</v>
      </c>
      <c r="D25" s="191">
        <v>854</v>
      </c>
      <c r="E25" s="85"/>
      <c r="F25" s="85"/>
      <c r="G25" s="85">
        <v>1</v>
      </c>
      <c r="H25" s="93"/>
      <c r="I25" s="93"/>
      <c r="J25" s="85"/>
      <c r="K25" s="85"/>
      <c r="L25" s="108">
        <v>4954113</v>
      </c>
      <c r="M25" s="217"/>
      <c r="N25" s="108">
        <v>4954113</v>
      </c>
      <c r="O25" s="84"/>
    </row>
    <row r="26" spans="1:15" s="9" customFormat="1" ht="24" customHeight="1">
      <c r="A26" s="109">
        <v>5</v>
      </c>
      <c r="B26" s="110" t="s">
        <v>188</v>
      </c>
      <c r="C26" s="119">
        <v>9463</v>
      </c>
      <c r="D26" s="191">
        <v>541</v>
      </c>
      <c r="E26" s="85"/>
      <c r="F26" s="85"/>
      <c r="G26" s="85">
        <v>1</v>
      </c>
      <c r="H26" s="93"/>
      <c r="I26" s="93"/>
      <c r="J26" s="85"/>
      <c r="K26" s="85"/>
      <c r="L26" s="108">
        <v>2394782</v>
      </c>
      <c r="M26" s="217"/>
      <c r="N26" s="108">
        <v>2394782</v>
      </c>
      <c r="O26" s="84"/>
    </row>
    <row r="27" spans="1:15" s="7" customFormat="1" ht="20.25">
      <c r="A27" s="88"/>
      <c r="B27" s="89" t="s">
        <v>26</v>
      </c>
      <c r="C27" s="42">
        <f>SUM(C22:C26)</f>
        <v>48994</v>
      </c>
      <c r="D27" s="41">
        <f>SUM(D22:D26)</f>
        <v>2580</v>
      </c>
      <c r="E27" s="85" t="s">
        <v>58</v>
      </c>
      <c r="F27" s="85" t="s">
        <v>58</v>
      </c>
      <c r="G27" s="194">
        <f>SUM(G22:G26)</f>
        <v>5</v>
      </c>
      <c r="H27" s="194"/>
      <c r="I27" s="196"/>
      <c r="J27" s="85" t="s">
        <v>58</v>
      </c>
      <c r="K27" s="85" t="s">
        <v>58</v>
      </c>
      <c r="L27" s="192">
        <f>SUM(L22:L26)</f>
        <v>14738449</v>
      </c>
      <c r="M27" s="195"/>
      <c r="N27" s="266">
        <f>SUM(N22:N26)</f>
        <v>14738449</v>
      </c>
      <c r="O27" s="267"/>
    </row>
    <row r="28" spans="1:12" ht="24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4"/>
    </row>
    <row r="29" spans="1:12" ht="51" customHeight="1">
      <c r="A29" s="272" t="s">
        <v>142</v>
      </c>
      <c r="B29" s="272"/>
      <c r="C29" s="272"/>
      <c r="D29" s="272"/>
      <c r="E29" s="272"/>
      <c r="F29" s="272"/>
      <c r="G29" s="272"/>
      <c r="L29" s="90"/>
    </row>
    <row r="30" spans="1:7" ht="54.75" customHeight="1">
      <c r="A30" s="273" t="s">
        <v>154</v>
      </c>
      <c r="B30" s="273"/>
      <c r="C30" s="273"/>
      <c r="D30" s="273"/>
      <c r="E30" s="273"/>
      <c r="F30" s="273"/>
      <c r="G30" s="273"/>
    </row>
    <row r="31" spans="1:4" ht="18.75">
      <c r="A31" s="274"/>
      <c r="B31" s="274"/>
      <c r="C31" s="274"/>
      <c r="D31" s="274"/>
    </row>
    <row r="32" spans="1:4" ht="18.75">
      <c r="A32" s="94"/>
      <c r="B32" s="94"/>
      <c r="C32" s="94"/>
      <c r="D32" s="94"/>
    </row>
    <row r="33" spans="1:4" ht="18.75">
      <c r="A33" s="94"/>
      <c r="B33" s="94"/>
      <c r="C33" s="94"/>
      <c r="D33" s="94"/>
    </row>
    <row r="34" spans="1:4" ht="18.75">
      <c r="A34" s="94"/>
      <c r="B34" s="94"/>
      <c r="C34" s="94"/>
      <c r="D34" s="94"/>
    </row>
    <row r="35" spans="1:4" ht="18.75">
      <c r="A35" s="94"/>
      <c r="B35" s="94"/>
      <c r="C35" s="94"/>
      <c r="D35" s="94"/>
    </row>
    <row r="36" spans="1:4" ht="18.75">
      <c r="A36" s="94"/>
      <c r="B36" s="94"/>
      <c r="C36" s="94"/>
      <c r="D36" s="94"/>
    </row>
    <row r="37" spans="1:4" ht="18.75">
      <c r="A37" s="94"/>
      <c r="B37" s="94"/>
      <c r="C37" s="94"/>
      <c r="D37" s="94"/>
    </row>
    <row r="38" spans="1:4" ht="18.75">
      <c r="A38" s="94"/>
      <c r="B38" s="94"/>
      <c r="C38" s="94"/>
      <c r="D38" s="94"/>
    </row>
    <row r="39" spans="1:4" ht="18.75">
      <c r="A39" s="94"/>
      <c r="B39" s="94"/>
      <c r="C39" s="94"/>
      <c r="D39" s="94"/>
    </row>
    <row r="40" spans="1:4" ht="18.75">
      <c r="A40" s="94"/>
      <c r="B40" s="94"/>
      <c r="C40" s="94"/>
      <c r="D40" s="94"/>
    </row>
    <row r="41" spans="1:4" ht="18.75">
      <c r="A41" s="94"/>
      <c r="B41" s="94"/>
      <c r="C41" s="94"/>
      <c r="D41" s="94"/>
    </row>
    <row r="42" spans="1:4" ht="18.75">
      <c r="A42" s="94"/>
      <c r="B42" s="94"/>
      <c r="C42" s="94"/>
      <c r="D42" s="94"/>
    </row>
    <row r="43" spans="1:4" ht="18.75">
      <c r="A43" s="94"/>
      <c r="B43" s="94"/>
      <c r="C43" s="94"/>
      <c r="D43" s="94"/>
    </row>
    <row r="44" spans="1:4" ht="18.75">
      <c r="A44" s="94"/>
      <c r="B44" s="94"/>
      <c r="C44" s="94"/>
      <c r="D44" s="94"/>
    </row>
    <row r="45" spans="1:4" ht="18.75">
      <c r="A45" s="94"/>
      <c r="B45" s="94"/>
      <c r="C45" s="94"/>
      <c r="D45" s="94"/>
    </row>
    <row r="46" spans="1:4" ht="18.75">
      <c r="A46" s="94"/>
      <c r="B46" s="94"/>
      <c r="C46" s="94"/>
      <c r="D46" s="94"/>
    </row>
    <row r="47" spans="1:4" ht="18.75">
      <c r="A47" s="94"/>
      <c r="B47" s="94"/>
      <c r="C47" s="94"/>
      <c r="D47" s="94"/>
    </row>
    <row r="48" spans="1:4" ht="18.75">
      <c r="A48" s="94"/>
      <c r="B48" s="94"/>
      <c r="C48" s="94"/>
      <c r="D48" s="94"/>
    </row>
    <row r="49" spans="1:4" ht="18.75">
      <c r="A49" s="94"/>
      <c r="B49" s="94"/>
      <c r="C49" s="94"/>
      <c r="D49" s="94"/>
    </row>
    <row r="50" spans="1:4" ht="18.75">
      <c r="A50" s="94"/>
      <c r="B50" s="94"/>
      <c r="C50" s="94"/>
      <c r="D50" s="94"/>
    </row>
    <row r="51" spans="1:4" ht="18.75">
      <c r="A51" s="94"/>
      <c r="B51" s="94"/>
      <c r="C51" s="94"/>
      <c r="D51" s="94"/>
    </row>
    <row r="52" spans="1:4" ht="18.75">
      <c r="A52" s="94"/>
      <c r="B52" s="94"/>
      <c r="C52" s="94"/>
      <c r="D52" s="94"/>
    </row>
    <row r="53" spans="1:4" ht="18.75">
      <c r="A53" s="94"/>
      <c r="B53" s="94"/>
      <c r="C53" s="94"/>
      <c r="D53" s="94"/>
    </row>
    <row r="54" spans="1:4" ht="18.75">
      <c r="A54" s="94"/>
      <c r="B54" s="94"/>
      <c r="C54" s="94"/>
      <c r="D54" s="94"/>
    </row>
    <row r="55" spans="1:4" ht="18.75">
      <c r="A55" s="94"/>
      <c r="B55" s="94"/>
      <c r="C55" s="94"/>
      <c r="D55" s="94"/>
    </row>
    <row r="56" spans="1:4" ht="18.75">
      <c r="A56" s="94"/>
      <c r="B56" s="94"/>
      <c r="C56" s="94"/>
      <c r="D56" s="94"/>
    </row>
    <row r="57" spans="1:4" ht="18.75">
      <c r="A57" s="94"/>
      <c r="B57" s="94"/>
      <c r="C57" s="94"/>
      <c r="D57" s="94"/>
    </row>
    <row r="58" spans="1:4" ht="18.75">
      <c r="A58" s="94"/>
      <c r="B58" s="94"/>
      <c r="C58" s="94"/>
      <c r="D58" s="94"/>
    </row>
    <row r="59" spans="1:4" ht="18.75">
      <c r="A59" s="94"/>
      <c r="B59" s="94"/>
      <c r="C59" s="94"/>
      <c r="D59" s="94"/>
    </row>
    <row r="60" spans="1:4" ht="18.75">
      <c r="A60" s="94"/>
      <c r="B60" s="94"/>
      <c r="C60" s="94"/>
      <c r="D60" s="94"/>
    </row>
    <row r="61" spans="1:4" ht="18.75">
      <c r="A61" s="94"/>
      <c r="B61" s="94"/>
      <c r="C61" s="94"/>
      <c r="D61" s="94"/>
    </row>
    <row r="62" spans="1:4" ht="18.75">
      <c r="A62" s="94"/>
      <c r="B62" s="94"/>
      <c r="C62" s="94"/>
      <c r="D62" s="94"/>
    </row>
    <row r="63" spans="1:4" ht="18.75">
      <c r="A63" s="94"/>
      <c r="B63" s="94"/>
      <c r="C63" s="94"/>
      <c r="D63" s="94"/>
    </row>
    <row r="64" spans="1:4" ht="18.75">
      <c r="A64" s="94"/>
      <c r="B64" s="94"/>
      <c r="C64" s="94"/>
      <c r="D64" s="94"/>
    </row>
    <row r="65" spans="1:4" ht="18.75">
      <c r="A65" s="94"/>
      <c r="B65" s="94"/>
      <c r="C65" s="94"/>
      <c r="D65" s="94"/>
    </row>
    <row r="66" spans="1:4" ht="18.75">
      <c r="A66" s="94"/>
      <c r="B66" s="94"/>
      <c r="C66" s="94"/>
      <c r="D66" s="94"/>
    </row>
    <row r="67" spans="1:4" ht="18.75">
      <c r="A67" s="94"/>
      <c r="B67" s="94"/>
      <c r="C67" s="94"/>
      <c r="D67" s="94"/>
    </row>
    <row r="68" spans="1:4" ht="18.75">
      <c r="A68" s="94"/>
      <c r="B68" s="94"/>
      <c r="C68" s="94"/>
      <c r="D68" s="94"/>
    </row>
    <row r="69" spans="1:4" ht="18.75">
      <c r="A69" s="94"/>
      <c r="B69" s="94"/>
      <c r="C69" s="94"/>
      <c r="D69" s="94"/>
    </row>
    <row r="70" spans="1:4" ht="18.75">
      <c r="A70" s="94"/>
      <c r="B70" s="94"/>
      <c r="C70" s="94"/>
      <c r="D70" s="94"/>
    </row>
    <row r="71" spans="1:4" ht="18.75">
      <c r="A71" s="94"/>
      <c r="B71" s="94"/>
      <c r="C71" s="94"/>
      <c r="D71" s="94"/>
    </row>
    <row r="72" spans="1:4" ht="18.75">
      <c r="A72" s="94"/>
      <c r="B72" s="94"/>
      <c r="C72" s="94"/>
      <c r="D72" s="94"/>
    </row>
    <row r="73" spans="1:4" ht="18.75">
      <c r="A73" s="94"/>
      <c r="B73" s="94"/>
      <c r="C73" s="94"/>
      <c r="D73" s="94"/>
    </row>
    <row r="74" spans="1:4" ht="18.75">
      <c r="A74" s="94"/>
      <c r="B74" s="94"/>
      <c r="C74" s="94"/>
      <c r="D74" s="94"/>
    </row>
    <row r="75" spans="1:4" ht="18.75">
      <c r="A75" s="94"/>
      <c r="B75" s="94"/>
      <c r="C75" s="94"/>
      <c r="D75" s="94"/>
    </row>
    <row r="76" spans="1:4" ht="18.75">
      <c r="A76" s="94"/>
      <c r="B76" s="94"/>
      <c r="C76" s="94"/>
      <c r="D76" s="94"/>
    </row>
    <row r="77" spans="1:4" ht="18.75">
      <c r="A77" s="94"/>
      <c r="B77" s="94"/>
      <c r="C77" s="94"/>
      <c r="D77" s="94"/>
    </row>
    <row r="78" spans="1:4" ht="18.75">
      <c r="A78" s="94"/>
      <c r="B78" s="94"/>
      <c r="C78" s="94"/>
      <c r="D78" s="94"/>
    </row>
    <row r="79" spans="1:4" ht="18.75">
      <c r="A79" s="94"/>
      <c r="B79" s="94"/>
      <c r="C79" s="94"/>
      <c r="D79" s="94"/>
    </row>
    <row r="80" spans="1:2" ht="18.75">
      <c r="A80" s="2"/>
      <c r="B80" s="13" t="s">
        <v>100</v>
      </c>
    </row>
    <row r="81" spans="2:10" ht="15.75">
      <c r="B81" s="15" t="s">
        <v>144</v>
      </c>
      <c r="C81" s="15"/>
      <c r="D81" s="15"/>
      <c r="E81" s="15"/>
      <c r="F81" s="15"/>
      <c r="G81" s="15"/>
      <c r="H81" s="15"/>
      <c r="I81" s="15"/>
      <c r="J81" s="15"/>
    </row>
    <row r="82" spans="2:11" ht="15.75">
      <c r="B82" s="271" t="s">
        <v>145</v>
      </c>
      <c r="C82" s="271"/>
      <c r="D82" s="271"/>
      <c r="E82" s="271"/>
      <c r="F82" s="271"/>
      <c r="G82" s="271"/>
      <c r="H82" s="271"/>
      <c r="I82" s="271"/>
      <c r="J82" s="271"/>
      <c r="K82" s="271"/>
    </row>
  </sheetData>
  <sheetProtection/>
  <mergeCells count="18">
    <mergeCell ref="B82:K82"/>
    <mergeCell ref="A29:G29"/>
    <mergeCell ref="A30:G30"/>
    <mergeCell ref="A31:D31"/>
    <mergeCell ref="I7:J7"/>
    <mergeCell ref="A14:L14"/>
    <mergeCell ref="A15:L15"/>
    <mergeCell ref="A16:L16"/>
    <mergeCell ref="A18:A20"/>
    <mergeCell ref="E18:I18"/>
    <mergeCell ref="B18:B20"/>
    <mergeCell ref="C18:C19"/>
    <mergeCell ref="D18:D19"/>
    <mergeCell ref="N27:O27"/>
    <mergeCell ref="N20:O20"/>
    <mergeCell ref="N21:O21"/>
    <mergeCell ref="J18:O18"/>
    <mergeCell ref="N19:O19"/>
  </mergeCells>
  <printOptions horizontalCentered="1"/>
  <pageMargins left="0.1968503937007874" right="0.1968503937007874" top="0.7874015748031497" bottom="0.3937007874015748" header="0.31496062992125984" footer="0.31496062992125984"/>
  <pageSetup fitToHeight="17" horizontalDpi="300" verticalDpi="300" orientation="landscape" paperSize="8" scale="45" r:id="rId1"/>
  <headerFooter alignWithMargins="0">
    <oddHeader>&amp;RПриложение №2  
</oddHeader>
  </headerFooter>
  <rowBreaks count="1" manualBreakCount="1">
    <brk id="3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5"/>
  <sheetViews>
    <sheetView view="pageBreakPreview" zoomScale="69" zoomScaleNormal="78" zoomScaleSheetLayoutView="69" zoomScalePageLayoutView="73" workbookViewId="0" topLeftCell="A13">
      <selection activeCell="A25" sqref="A25"/>
    </sheetView>
  </sheetViews>
  <sheetFormatPr defaultColWidth="9.140625" defaultRowHeight="15"/>
  <cols>
    <col min="1" max="1" width="9.140625" style="14" customWidth="1"/>
    <col min="2" max="2" width="47.00390625" style="14" customWidth="1"/>
    <col min="3" max="3" width="18.8515625" style="14" customWidth="1"/>
    <col min="4" max="4" width="16.421875" style="14" customWidth="1"/>
    <col min="5" max="5" width="11.57421875" style="14" customWidth="1"/>
    <col min="6" max="6" width="10.28125" style="14" customWidth="1"/>
    <col min="7" max="7" width="8.57421875" style="14" customWidth="1"/>
    <col min="8" max="8" width="16.57421875" style="14" customWidth="1"/>
    <col min="9" max="9" width="11.8515625" style="14" customWidth="1"/>
    <col min="10" max="10" width="9.57421875" style="14" customWidth="1"/>
    <col min="11" max="11" width="8.28125" style="14" customWidth="1"/>
    <col min="12" max="12" width="14.57421875" style="14" customWidth="1"/>
    <col min="13" max="13" width="11.57421875" style="14" customWidth="1"/>
    <col min="14" max="14" width="9.421875" style="14" customWidth="1"/>
    <col min="15" max="15" width="7.7109375" style="14" customWidth="1"/>
    <col min="16" max="16" width="16.7109375" style="14" customWidth="1"/>
    <col min="17" max="17" width="17.00390625" style="14" customWidth="1"/>
    <col min="18" max="20" width="11.57421875" style="14" customWidth="1"/>
    <col min="21" max="21" width="10.8515625" style="14" customWidth="1"/>
    <col min="22" max="22" width="15.421875" style="14" customWidth="1"/>
    <col min="23" max="23" width="0.85546875" style="14" hidden="1" customWidth="1"/>
    <col min="24" max="24" width="8.57421875" style="14" hidden="1" customWidth="1"/>
    <col min="25" max="25" width="10.140625" style="14" hidden="1" customWidth="1"/>
    <col min="26" max="26" width="13.28125" style="14" customWidth="1"/>
    <col min="27" max="27" width="9.140625" style="14" customWidth="1"/>
    <col min="28" max="28" width="18.00390625" style="14" customWidth="1"/>
    <col min="29" max="29" width="0.2890625" style="14" hidden="1" customWidth="1"/>
    <col min="30" max="30" width="9.7109375" style="14" hidden="1" customWidth="1"/>
    <col min="31" max="31" width="10.140625" style="14" hidden="1" customWidth="1"/>
    <col min="32" max="33" width="8.8515625" style="14" hidden="1" customWidth="1"/>
    <col min="34" max="34" width="10.140625" style="14" hidden="1" customWidth="1"/>
    <col min="35" max="35" width="15.140625" style="14" hidden="1" customWidth="1"/>
    <col min="36" max="36" width="9.140625" style="14" hidden="1" customWidth="1"/>
    <col min="37" max="37" width="11.57421875" style="14" hidden="1" customWidth="1"/>
    <col min="38" max="38" width="0.13671875" style="14" hidden="1" customWidth="1"/>
    <col min="39" max="39" width="32.57421875" style="14" customWidth="1"/>
    <col min="40" max="16384" width="9.140625" style="14" customWidth="1"/>
  </cols>
  <sheetData>
    <row r="1" spans="20:27" ht="20.25">
      <c r="T1" s="17"/>
      <c r="U1" s="17"/>
      <c r="V1" s="17"/>
      <c r="W1" s="17"/>
      <c r="X1" s="99" t="s">
        <v>5</v>
      </c>
      <c r="Y1" s="99"/>
      <c r="Z1" s="99"/>
      <c r="AA1" s="99"/>
    </row>
    <row r="2" spans="20:27" ht="20.25">
      <c r="T2" s="15"/>
      <c r="X2" s="100" t="s">
        <v>6</v>
      </c>
      <c r="Y2" s="100"/>
      <c r="Z2" s="7"/>
      <c r="AA2" s="7"/>
    </row>
    <row r="3" spans="20:27" ht="34.5" customHeight="1">
      <c r="T3" s="15"/>
      <c r="X3" s="100" t="s">
        <v>155</v>
      </c>
      <c r="Y3" s="100"/>
      <c r="Z3" s="7"/>
      <c r="AA3" s="7"/>
    </row>
    <row r="4" spans="20:27" ht="20.25">
      <c r="T4" s="15"/>
      <c r="X4" s="100" t="s">
        <v>4</v>
      </c>
      <c r="Y4" s="100"/>
      <c r="Z4" s="7"/>
      <c r="AA4" s="7"/>
    </row>
    <row r="5" spans="20:27" ht="34.5" customHeight="1">
      <c r="T5" s="15"/>
      <c r="X5" s="100" t="s">
        <v>156</v>
      </c>
      <c r="Y5" s="100"/>
      <c r="Z5" s="7"/>
      <c r="AA5" s="7"/>
    </row>
    <row r="6" spans="20:27" ht="40.5" customHeight="1">
      <c r="T6" s="15"/>
      <c r="X6" s="100" t="s">
        <v>156</v>
      </c>
      <c r="Y6" s="100"/>
      <c r="Z6" s="7"/>
      <c r="AA6" s="7"/>
    </row>
    <row r="7" spans="20:27" ht="12.75" customHeight="1">
      <c r="T7" s="275"/>
      <c r="U7" s="275"/>
      <c r="V7" s="275"/>
      <c r="W7" s="275"/>
      <c r="X7" s="100" t="s">
        <v>157</v>
      </c>
      <c r="Y7" s="100"/>
      <c r="Z7" s="100"/>
      <c r="AA7" s="100"/>
    </row>
    <row r="8" spans="20:27" ht="32.25" customHeight="1">
      <c r="T8" s="15"/>
      <c r="X8" s="100" t="s">
        <v>93</v>
      </c>
      <c r="Y8" s="100"/>
      <c r="Z8" s="7"/>
      <c r="AA8" s="7"/>
    </row>
    <row r="9" spans="26:27" ht="15.75">
      <c r="Z9" s="15"/>
      <c r="AA9" s="15"/>
    </row>
    <row r="10" spans="2:21" ht="18.75"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</row>
    <row r="11" spans="1:39" ht="22.5">
      <c r="A11" s="276" t="s">
        <v>64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97"/>
      <c r="AJ11" s="97"/>
      <c r="AK11" s="97"/>
      <c r="AL11" s="97"/>
      <c r="AM11" s="83"/>
    </row>
    <row r="12" spans="1:39" ht="22.5">
      <c r="A12" s="277" t="s">
        <v>158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98"/>
      <c r="AJ12" s="98"/>
      <c r="AK12" s="98"/>
      <c r="AL12" s="98"/>
      <c r="AM12" s="83"/>
    </row>
    <row r="13" spans="1:39" ht="23.25">
      <c r="A13" s="276" t="s">
        <v>182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97"/>
      <c r="AJ13" s="97"/>
      <c r="AK13" s="97"/>
      <c r="AL13" s="97"/>
      <c r="AM13" s="83"/>
    </row>
    <row r="14" spans="1:39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8"/>
    </row>
    <row r="15" spans="1:39" ht="15.75">
      <c r="A15" s="278" t="s">
        <v>99</v>
      </c>
      <c r="B15" s="263" t="s">
        <v>90</v>
      </c>
      <c r="C15" s="280" t="s">
        <v>159</v>
      </c>
      <c r="D15" s="268" t="s">
        <v>91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69"/>
      <c r="AM15" s="283" t="s">
        <v>25</v>
      </c>
    </row>
    <row r="16" spans="1:39" ht="15.75">
      <c r="A16" s="278"/>
      <c r="B16" s="263"/>
      <c r="C16" s="281"/>
      <c r="D16" s="278" t="s">
        <v>160</v>
      </c>
      <c r="E16" s="284" t="s">
        <v>27</v>
      </c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5"/>
      <c r="W16" s="278" t="s">
        <v>28</v>
      </c>
      <c r="X16" s="278"/>
      <c r="Y16" s="278"/>
      <c r="Z16" s="278" t="s">
        <v>29</v>
      </c>
      <c r="AA16" s="278"/>
      <c r="AB16" s="278"/>
      <c r="AC16" s="278" t="s">
        <v>95</v>
      </c>
      <c r="AD16" s="278"/>
      <c r="AE16" s="278"/>
      <c r="AF16" s="278" t="s">
        <v>96</v>
      </c>
      <c r="AG16" s="278"/>
      <c r="AH16" s="278"/>
      <c r="AI16" s="286" t="s">
        <v>161</v>
      </c>
      <c r="AJ16" s="287"/>
      <c r="AK16" s="288"/>
      <c r="AL16" s="293" t="s">
        <v>162</v>
      </c>
      <c r="AM16" s="283"/>
    </row>
    <row r="17" spans="1:39" ht="94.5">
      <c r="A17" s="278"/>
      <c r="B17" s="263"/>
      <c r="C17" s="282"/>
      <c r="D17" s="278"/>
      <c r="E17" s="86" t="s">
        <v>163</v>
      </c>
      <c r="F17" s="278" t="s">
        <v>9</v>
      </c>
      <c r="G17" s="278"/>
      <c r="H17" s="278"/>
      <c r="I17" s="278"/>
      <c r="J17" s="278" t="s">
        <v>15</v>
      </c>
      <c r="K17" s="278"/>
      <c r="L17" s="278"/>
      <c r="M17" s="278"/>
      <c r="N17" s="278" t="s">
        <v>22</v>
      </c>
      <c r="O17" s="278"/>
      <c r="P17" s="278"/>
      <c r="Q17" s="278"/>
      <c r="R17" s="278" t="s">
        <v>13</v>
      </c>
      <c r="S17" s="278"/>
      <c r="T17" s="278"/>
      <c r="U17" s="278" t="s">
        <v>17</v>
      </c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89"/>
      <c r="AJ17" s="290"/>
      <c r="AK17" s="291"/>
      <c r="AL17" s="294"/>
      <c r="AM17" s="283"/>
    </row>
    <row r="18" spans="1:39" ht="125.25">
      <c r="A18" s="278"/>
      <c r="B18" s="263"/>
      <c r="C18" s="102" t="s">
        <v>36</v>
      </c>
      <c r="D18" s="102" t="s">
        <v>36</v>
      </c>
      <c r="E18" s="102" t="s">
        <v>36</v>
      </c>
      <c r="F18" s="101" t="s">
        <v>16</v>
      </c>
      <c r="G18" s="102" t="s">
        <v>10</v>
      </c>
      <c r="H18" s="101" t="s">
        <v>36</v>
      </c>
      <c r="I18" s="101" t="s">
        <v>14</v>
      </c>
      <c r="J18" s="101" t="s">
        <v>16</v>
      </c>
      <c r="K18" s="102" t="s">
        <v>10</v>
      </c>
      <c r="L18" s="101" t="s">
        <v>36</v>
      </c>
      <c r="M18" s="101" t="s">
        <v>14</v>
      </c>
      <c r="N18" s="102" t="s">
        <v>11</v>
      </c>
      <c r="O18" s="102" t="s">
        <v>10</v>
      </c>
      <c r="P18" s="101" t="s">
        <v>36</v>
      </c>
      <c r="Q18" s="101" t="s">
        <v>14</v>
      </c>
      <c r="R18" s="101" t="s">
        <v>16</v>
      </c>
      <c r="S18" s="102" t="s">
        <v>10</v>
      </c>
      <c r="T18" s="101" t="s">
        <v>36</v>
      </c>
      <c r="U18" s="102" t="s">
        <v>10</v>
      </c>
      <c r="V18" s="102" t="s">
        <v>36</v>
      </c>
      <c r="W18" s="102" t="s">
        <v>7</v>
      </c>
      <c r="X18" s="102" t="s">
        <v>24</v>
      </c>
      <c r="Y18" s="102" t="s">
        <v>36</v>
      </c>
      <c r="Z18" s="84" t="s">
        <v>12</v>
      </c>
      <c r="AA18" s="84" t="s">
        <v>24</v>
      </c>
      <c r="AB18" s="84" t="s">
        <v>36</v>
      </c>
      <c r="AC18" s="84" t="s">
        <v>7</v>
      </c>
      <c r="AD18" s="84" t="s">
        <v>24</v>
      </c>
      <c r="AE18" s="84" t="s">
        <v>36</v>
      </c>
      <c r="AF18" s="84" t="s">
        <v>7</v>
      </c>
      <c r="AG18" s="84" t="s">
        <v>24</v>
      </c>
      <c r="AH18" s="84" t="s">
        <v>36</v>
      </c>
      <c r="AI18" s="60" t="s">
        <v>164</v>
      </c>
      <c r="AJ18" s="60" t="s">
        <v>24</v>
      </c>
      <c r="AK18" s="60" t="s">
        <v>36</v>
      </c>
      <c r="AL18" s="60" t="s">
        <v>36</v>
      </c>
      <c r="AM18" s="283"/>
    </row>
    <row r="19" spans="1:39" ht="31.5">
      <c r="A19" s="84">
        <v>1</v>
      </c>
      <c r="B19" s="84">
        <v>2</v>
      </c>
      <c r="C19" s="84">
        <v>3</v>
      </c>
      <c r="D19" s="84">
        <v>4</v>
      </c>
      <c r="E19" s="103" t="s">
        <v>82</v>
      </c>
      <c r="F19" s="103" t="s">
        <v>65</v>
      </c>
      <c r="G19" s="103" t="s">
        <v>66</v>
      </c>
      <c r="H19" s="103" t="s">
        <v>67</v>
      </c>
      <c r="I19" s="103" t="s">
        <v>68</v>
      </c>
      <c r="J19" s="103" t="s">
        <v>69</v>
      </c>
      <c r="K19" s="103" t="s">
        <v>70</v>
      </c>
      <c r="L19" s="103" t="s">
        <v>71</v>
      </c>
      <c r="M19" s="103" t="s">
        <v>72</v>
      </c>
      <c r="N19" s="103" t="s">
        <v>73</v>
      </c>
      <c r="O19" s="103" t="s">
        <v>74</v>
      </c>
      <c r="P19" s="103" t="s">
        <v>75</v>
      </c>
      <c r="Q19" s="103" t="s">
        <v>76</v>
      </c>
      <c r="R19" s="103" t="s">
        <v>77</v>
      </c>
      <c r="S19" s="103" t="s">
        <v>78</v>
      </c>
      <c r="T19" s="103" t="s">
        <v>79</v>
      </c>
      <c r="U19" s="103" t="s">
        <v>80</v>
      </c>
      <c r="V19" s="103" t="s">
        <v>81</v>
      </c>
      <c r="W19" s="103" t="s">
        <v>83</v>
      </c>
      <c r="X19" s="103" t="s">
        <v>165</v>
      </c>
      <c r="Y19" s="103" t="s">
        <v>84</v>
      </c>
      <c r="Z19" s="103" t="s">
        <v>85</v>
      </c>
      <c r="AA19" s="103" t="s">
        <v>166</v>
      </c>
      <c r="AB19" s="103" t="s">
        <v>86</v>
      </c>
      <c r="AC19" s="103" t="s">
        <v>87</v>
      </c>
      <c r="AD19" s="103" t="s">
        <v>167</v>
      </c>
      <c r="AE19" s="103" t="s">
        <v>88</v>
      </c>
      <c r="AF19" s="103" t="s">
        <v>89</v>
      </c>
      <c r="AG19" s="103" t="s">
        <v>168</v>
      </c>
      <c r="AH19" s="103" t="s">
        <v>169</v>
      </c>
      <c r="AI19" s="103" t="s">
        <v>170</v>
      </c>
      <c r="AJ19" s="103" t="s">
        <v>171</v>
      </c>
      <c r="AK19" s="103" t="s">
        <v>172</v>
      </c>
      <c r="AL19" s="103" t="s">
        <v>173</v>
      </c>
      <c r="AM19" s="103" t="s">
        <v>174</v>
      </c>
    </row>
    <row r="20" spans="1:39" s="224" customFormat="1" ht="31.5" customHeight="1">
      <c r="A20" s="109">
        <v>1</v>
      </c>
      <c r="B20" s="220" t="s">
        <v>184</v>
      </c>
      <c r="C20" s="221">
        <v>2000344</v>
      </c>
      <c r="D20" s="221">
        <v>2000344</v>
      </c>
      <c r="E20" s="222"/>
      <c r="F20" s="223">
        <v>134</v>
      </c>
      <c r="G20" s="223">
        <v>1</v>
      </c>
      <c r="H20" s="223">
        <v>874060</v>
      </c>
      <c r="I20" s="223"/>
      <c r="J20" s="223">
        <v>134</v>
      </c>
      <c r="K20" s="223">
        <v>1</v>
      </c>
      <c r="L20" s="223">
        <v>1126284</v>
      </c>
      <c r="M20" s="223"/>
      <c r="N20" s="222"/>
      <c r="O20" s="222"/>
      <c r="P20" s="222"/>
      <c r="Q20" s="222"/>
      <c r="R20" s="222"/>
      <c r="S20" s="222"/>
      <c r="T20" s="222"/>
      <c r="U20" s="223"/>
      <c r="V20" s="223"/>
      <c r="W20" s="222"/>
      <c r="X20" s="222"/>
      <c r="Y20" s="222"/>
      <c r="Z20" s="223"/>
      <c r="AA20" s="223"/>
      <c r="AB20" s="223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3" t="s">
        <v>116</v>
      </c>
    </row>
    <row r="21" spans="1:39" s="224" customFormat="1" ht="28.5" customHeight="1">
      <c r="A21" s="109">
        <v>2</v>
      </c>
      <c r="B21" s="220" t="s">
        <v>185</v>
      </c>
      <c r="C21" s="219">
        <v>886321</v>
      </c>
      <c r="D21" s="219">
        <v>886321</v>
      </c>
      <c r="E21" s="222"/>
      <c r="F21" s="223">
        <v>72</v>
      </c>
      <c r="G21" s="223">
        <v>1</v>
      </c>
      <c r="H21" s="223">
        <v>429575</v>
      </c>
      <c r="I21" s="223"/>
      <c r="J21" s="223">
        <v>72</v>
      </c>
      <c r="K21" s="223">
        <v>1</v>
      </c>
      <c r="L21" s="223">
        <v>456746</v>
      </c>
      <c r="M21" s="223"/>
      <c r="N21" s="222"/>
      <c r="O21" s="222"/>
      <c r="P21" s="222"/>
      <c r="Q21" s="222"/>
      <c r="R21" s="222"/>
      <c r="S21" s="222"/>
      <c r="T21" s="222"/>
      <c r="U21" s="223"/>
      <c r="V21" s="223"/>
      <c r="W21" s="222"/>
      <c r="X21" s="222"/>
      <c r="Y21" s="222"/>
      <c r="Z21" s="223"/>
      <c r="AA21" s="223"/>
      <c r="AB21" s="223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3" t="s">
        <v>116</v>
      </c>
    </row>
    <row r="22" spans="1:39" s="224" customFormat="1" ht="39" customHeight="1">
      <c r="A22" s="109">
        <v>3</v>
      </c>
      <c r="B22" s="225" t="s">
        <v>186</v>
      </c>
      <c r="C22" s="221">
        <v>4502889</v>
      </c>
      <c r="D22" s="221">
        <v>4502889</v>
      </c>
      <c r="E22" s="222"/>
      <c r="F22" s="223">
        <v>250</v>
      </c>
      <c r="G22" s="223">
        <v>1</v>
      </c>
      <c r="H22" s="223">
        <v>1785788</v>
      </c>
      <c r="I22" s="223"/>
      <c r="J22" s="223">
        <v>250</v>
      </c>
      <c r="K22" s="223">
        <v>1</v>
      </c>
      <c r="L22" s="223">
        <v>2717101</v>
      </c>
      <c r="M22" s="223"/>
      <c r="N22" s="222"/>
      <c r="O22" s="222"/>
      <c r="P22" s="222"/>
      <c r="Q22" s="222"/>
      <c r="R22" s="222"/>
      <c r="S22" s="222"/>
      <c r="T22" s="222"/>
      <c r="U22" s="223"/>
      <c r="V22" s="223"/>
      <c r="W22" s="222"/>
      <c r="X22" s="222"/>
      <c r="Y22" s="222"/>
      <c r="Z22" s="223"/>
      <c r="AA22" s="223"/>
      <c r="AB22" s="223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3" t="s">
        <v>116</v>
      </c>
    </row>
    <row r="23" spans="1:39" s="224" customFormat="1" ht="28.5" customHeight="1">
      <c r="A23" s="109">
        <v>4</v>
      </c>
      <c r="B23" s="225" t="s">
        <v>187</v>
      </c>
      <c r="C23" s="221">
        <v>4954113</v>
      </c>
      <c r="D23" s="221">
        <v>4954113</v>
      </c>
      <c r="E23" s="222"/>
      <c r="F23" s="223">
        <v>372</v>
      </c>
      <c r="G23" s="223">
        <v>1</v>
      </c>
      <c r="H23" s="223">
        <v>2280132</v>
      </c>
      <c r="I23" s="223"/>
      <c r="J23" s="223">
        <v>372</v>
      </c>
      <c r="K23" s="223">
        <v>1</v>
      </c>
      <c r="L23" s="223">
        <v>2673981</v>
      </c>
      <c r="M23" s="223"/>
      <c r="N23" s="222"/>
      <c r="O23" s="222"/>
      <c r="P23" s="222"/>
      <c r="Q23" s="222"/>
      <c r="R23" s="222"/>
      <c r="S23" s="222"/>
      <c r="T23" s="222"/>
      <c r="U23" s="223"/>
      <c r="V23" s="223"/>
      <c r="W23" s="222"/>
      <c r="X23" s="222"/>
      <c r="Y23" s="222"/>
      <c r="Z23" s="223"/>
      <c r="AA23" s="223"/>
      <c r="AB23" s="223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3" t="s">
        <v>116</v>
      </c>
    </row>
    <row r="24" spans="1:39" s="224" customFormat="1" ht="30" customHeight="1">
      <c r="A24" s="109">
        <v>5</v>
      </c>
      <c r="B24" s="220" t="s">
        <v>188</v>
      </c>
      <c r="C24" s="221">
        <v>2394782</v>
      </c>
      <c r="D24" s="221">
        <v>2394782</v>
      </c>
      <c r="E24" s="222"/>
      <c r="F24" s="223">
        <v>178</v>
      </c>
      <c r="G24" s="223">
        <v>1</v>
      </c>
      <c r="H24" s="223">
        <v>1102006</v>
      </c>
      <c r="I24" s="223"/>
      <c r="J24" s="223">
        <v>178</v>
      </c>
      <c r="K24" s="223">
        <v>1</v>
      </c>
      <c r="L24" s="223">
        <v>1292776</v>
      </c>
      <c r="M24" s="223"/>
      <c r="N24" s="222"/>
      <c r="O24" s="222"/>
      <c r="P24" s="222"/>
      <c r="Q24" s="222"/>
      <c r="R24" s="222"/>
      <c r="S24" s="222"/>
      <c r="T24" s="222"/>
      <c r="U24" s="223"/>
      <c r="V24" s="223"/>
      <c r="W24" s="222"/>
      <c r="X24" s="222"/>
      <c r="Y24" s="222"/>
      <c r="Z24" s="223"/>
      <c r="AA24" s="223"/>
      <c r="AB24" s="223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3" t="s">
        <v>116</v>
      </c>
    </row>
    <row r="25" spans="1:39" ht="15.75">
      <c r="A25" s="109"/>
      <c r="B25" s="89" t="s">
        <v>26</v>
      </c>
      <c r="C25" s="42">
        <f>SUM(C20:C24)</f>
        <v>14738449</v>
      </c>
      <c r="D25" s="42">
        <f>SUM(D20:D24)</f>
        <v>14738449</v>
      </c>
      <c r="E25" s="104" t="s">
        <v>58</v>
      </c>
      <c r="F25" s="62">
        <f>SUM(F20:F24)</f>
        <v>1006</v>
      </c>
      <c r="G25" s="62">
        <f>SUM(G20:G24)</f>
        <v>5</v>
      </c>
      <c r="H25" s="61">
        <f>SUM(H20:H24)</f>
        <v>6471561</v>
      </c>
      <c r="I25" s="62">
        <f>SUM(I20:I24)</f>
        <v>0</v>
      </c>
      <c r="J25" s="104">
        <v>2442</v>
      </c>
      <c r="K25" s="104">
        <v>16</v>
      </c>
      <c r="L25" s="104">
        <v>22234961</v>
      </c>
      <c r="M25" s="104" t="s">
        <v>58</v>
      </c>
      <c r="N25" s="104" t="s">
        <v>58</v>
      </c>
      <c r="O25" s="104">
        <v>2</v>
      </c>
      <c r="P25" s="218">
        <v>4334000</v>
      </c>
      <c r="Q25" s="104" t="s">
        <v>58</v>
      </c>
      <c r="R25" s="104" t="s">
        <v>58</v>
      </c>
      <c r="S25" s="104" t="s">
        <v>58</v>
      </c>
      <c r="T25" s="104" t="s">
        <v>58</v>
      </c>
      <c r="U25" s="62">
        <f>SUM(U20:U24)</f>
        <v>0</v>
      </c>
      <c r="V25" s="61">
        <f>SUM(V20:V24)</f>
        <v>0</v>
      </c>
      <c r="W25" s="104" t="s">
        <v>58</v>
      </c>
      <c r="X25" s="104" t="s">
        <v>58</v>
      </c>
      <c r="Y25" s="104" t="s">
        <v>58</v>
      </c>
      <c r="Z25" s="62">
        <f>SUM(Z20:Z24)</f>
        <v>0</v>
      </c>
      <c r="AA25" s="62">
        <f>SUM(AA20:AA24)</f>
        <v>0</v>
      </c>
      <c r="AB25" s="61">
        <f>SUM(AB20:AB24)</f>
        <v>0</v>
      </c>
      <c r="AC25" s="104" t="s">
        <v>58</v>
      </c>
      <c r="AD25" s="104" t="s">
        <v>58</v>
      </c>
      <c r="AE25" s="104" t="s">
        <v>58</v>
      </c>
      <c r="AF25" s="104" t="s">
        <v>58</v>
      </c>
      <c r="AG25" s="104" t="s">
        <v>58</v>
      </c>
      <c r="AH25" s="104" t="s">
        <v>58</v>
      </c>
      <c r="AI25" s="104" t="s">
        <v>58</v>
      </c>
      <c r="AJ25" s="104" t="s">
        <v>58</v>
      </c>
      <c r="AK25" s="104" t="s">
        <v>58</v>
      </c>
      <c r="AL25" s="104" t="s">
        <v>58</v>
      </c>
      <c r="AM25" s="104"/>
    </row>
    <row r="26" spans="1:38" ht="30">
      <c r="A26" s="11"/>
      <c r="B26" s="12"/>
      <c r="C26" s="1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05"/>
      <c r="AJ26" s="105"/>
      <c r="AK26" s="105"/>
      <c r="AL26" s="105"/>
    </row>
    <row r="27" spans="1:14" ht="28.5">
      <c r="A27" s="272" t="s">
        <v>175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</row>
    <row r="28" spans="1:14" ht="24">
      <c r="A28" s="273" t="s">
        <v>191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</row>
    <row r="29" spans="1:4" ht="18.75">
      <c r="A29" s="274" t="s">
        <v>176</v>
      </c>
      <c r="B29" s="274"/>
      <c r="C29" s="274"/>
      <c r="D29" s="274"/>
    </row>
    <row r="30" spans="1:21" ht="19.5">
      <c r="A30" s="2"/>
      <c r="B30" s="106" t="s">
        <v>60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8.75"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</row>
    <row r="32" spans="2:21" ht="18.75">
      <c r="B32" s="279" t="s">
        <v>177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</row>
    <row r="33" spans="2:21" ht="18.75">
      <c r="B33" s="279" t="s">
        <v>178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</row>
    <row r="34" spans="2:21" ht="18.75">
      <c r="B34" s="279" t="s">
        <v>179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</row>
    <row r="35" spans="2:21" ht="18.75">
      <c r="B35" s="279" t="s">
        <v>183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</row>
    <row r="36" spans="2:21" ht="18.75">
      <c r="B36" s="279" t="s">
        <v>180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</row>
    <row r="37" spans="2:21" ht="18.75">
      <c r="B37" s="279" t="s">
        <v>181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</row>
    <row r="38" spans="2:21" ht="18.75"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</row>
    <row r="39" spans="2:21" ht="18.75"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</row>
    <row r="40" spans="2:21" ht="15.75"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</row>
    <row r="41" spans="2:21" ht="15.75"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</row>
    <row r="42" spans="2:21" ht="15.75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</row>
    <row r="43" spans="2:21" ht="15.75"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</row>
    <row r="44" spans="2:21" ht="15.75"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</row>
    <row r="45" spans="2:21" ht="15.7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</row>
  </sheetData>
  <sheetProtection/>
  <autoFilter ref="A19:AM25"/>
  <mergeCells count="41">
    <mergeCell ref="B45:U45"/>
    <mergeCell ref="B36:U36"/>
    <mergeCell ref="B39:U39"/>
    <mergeCell ref="B40:U40"/>
    <mergeCell ref="B41:U41"/>
    <mergeCell ref="B42:U42"/>
    <mergeCell ref="B43:U43"/>
    <mergeCell ref="AL16:AL17"/>
    <mergeCell ref="B38:U38"/>
    <mergeCell ref="R17:T17"/>
    <mergeCell ref="B31:U31"/>
    <mergeCell ref="B32:U32"/>
    <mergeCell ref="B34:U34"/>
    <mergeCell ref="A29:D29"/>
    <mergeCell ref="F17:I17"/>
    <mergeCell ref="B10:U10"/>
    <mergeCell ref="N17:Q17"/>
    <mergeCell ref="J17:M17"/>
    <mergeCell ref="B44:U44"/>
    <mergeCell ref="B37:U37"/>
    <mergeCell ref="B33:U33"/>
    <mergeCell ref="AM15:AM18"/>
    <mergeCell ref="D16:D17"/>
    <mergeCell ref="E16:V16"/>
    <mergeCell ref="W16:Y17"/>
    <mergeCell ref="Z16:AB17"/>
    <mergeCell ref="AC16:AE17"/>
    <mergeCell ref="AF16:AH17"/>
    <mergeCell ref="AI16:AK17"/>
    <mergeCell ref="D15:AL15"/>
    <mergeCell ref="U17:V17"/>
    <mergeCell ref="T7:W7"/>
    <mergeCell ref="B35:U35"/>
    <mergeCell ref="A13:AH13"/>
    <mergeCell ref="A15:A18"/>
    <mergeCell ref="B15:B18"/>
    <mergeCell ref="C15:C17"/>
    <mergeCell ref="A11:AH11"/>
    <mergeCell ref="A12:AH12"/>
    <mergeCell ref="A27:N27"/>
    <mergeCell ref="A28:N28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scale="35" r:id="rId3"/>
  <headerFooter>
    <oddHeader>&amp;RПриложение №3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66"/>
  <sheetViews>
    <sheetView view="pageBreakPreview" zoomScale="75" zoomScaleSheetLayoutView="75" zoomScalePageLayoutView="0" workbookViewId="0" topLeftCell="A9">
      <selection activeCell="A29" sqref="A29:A65"/>
    </sheetView>
  </sheetViews>
  <sheetFormatPr defaultColWidth="9.140625" defaultRowHeight="15"/>
  <cols>
    <col min="1" max="1" width="7.421875" style="63" customWidth="1"/>
    <col min="2" max="2" width="45.140625" style="63" customWidth="1"/>
    <col min="3" max="3" width="23.140625" style="64" bestFit="1" customWidth="1"/>
    <col min="4" max="4" width="12.28125" style="64" customWidth="1"/>
    <col min="5" max="5" width="12.7109375" style="65" customWidth="1"/>
    <col min="6" max="6" width="13.57421875" style="64" customWidth="1"/>
    <col min="7" max="7" width="13.8515625" style="64" customWidth="1"/>
    <col min="8" max="8" width="8.00390625" style="64" customWidth="1"/>
    <col min="9" max="9" width="11.57421875" style="64" customWidth="1"/>
    <col min="10" max="10" width="12.421875" style="64" customWidth="1"/>
    <col min="11" max="12" width="10.7109375" style="64" customWidth="1"/>
    <col min="13" max="13" width="12.140625" style="64" customWidth="1"/>
    <col min="14" max="14" width="12.28125" style="64" customWidth="1"/>
    <col min="15" max="15" width="10.140625" style="64" customWidth="1"/>
    <col min="16" max="16" width="8.421875" style="64" customWidth="1"/>
    <col min="17" max="17" width="9.140625" style="64" customWidth="1"/>
    <col min="18" max="18" width="14.28125" style="64" customWidth="1"/>
    <col min="19" max="19" width="10.421875" style="64" customWidth="1"/>
    <col min="20" max="20" width="10.28125" style="64" bestFit="1" customWidth="1"/>
    <col min="21" max="24" width="10.28125" style="64" customWidth="1"/>
    <col min="25" max="25" width="12.28125" style="64" customWidth="1"/>
    <col min="26" max="16384" width="9.140625" style="63" customWidth="1"/>
  </cols>
  <sheetData>
    <row r="1" spans="15:25" ht="18.75">
      <c r="O1" s="66"/>
      <c r="P1" s="66"/>
      <c r="Q1" s="66"/>
      <c r="R1" s="67" t="s">
        <v>5</v>
      </c>
      <c r="T1" s="68"/>
      <c r="U1" s="68"/>
      <c r="V1" s="68"/>
      <c r="W1" s="68"/>
      <c r="X1" s="68"/>
      <c r="Y1" s="68"/>
    </row>
    <row r="2" spans="15:25" ht="18.75">
      <c r="O2" s="66"/>
      <c r="P2" s="66"/>
      <c r="Q2" s="66"/>
      <c r="R2" s="69" t="s">
        <v>6</v>
      </c>
      <c r="T2" s="70"/>
      <c r="U2" s="70"/>
      <c r="V2" s="70"/>
      <c r="W2" s="70"/>
      <c r="X2" s="70"/>
      <c r="Y2" s="70"/>
    </row>
    <row r="3" spans="15:25" ht="18.75">
      <c r="O3" s="66"/>
      <c r="P3" s="66"/>
      <c r="Q3" s="66"/>
      <c r="R3" s="69" t="s">
        <v>114</v>
      </c>
      <c r="T3" s="70"/>
      <c r="U3" s="70"/>
      <c r="V3" s="70"/>
      <c r="W3" s="70"/>
      <c r="X3" s="70"/>
      <c r="Y3" s="70"/>
    </row>
    <row r="4" spans="15:25" ht="18.75">
      <c r="O4" s="66"/>
      <c r="P4" s="66"/>
      <c r="Q4" s="66"/>
      <c r="R4" s="69" t="s">
        <v>4</v>
      </c>
      <c r="T4" s="70"/>
      <c r="U4" s="70"/>
      <c r="V4" s="70"/>
      <c r="W4" s="70"/>
      <c r="X4" s="70"/>
      <c r="Y4" s="70"/>
    </row>
    <row r="5" spans="15:25" ht="18.75">
      <c r="O5" s="66"/>
      <c r="P5" s="66"/>
      <c r="Q5" s="66"/>
      <c r="R5" s="69" t="s">
        <v>115</v>
      </c>
      <c r="T5" s="70"/>
      <c r="U5" s="70"/>
      <c r="V5" s="70"/>
      <c r="W5" s="70"/>
      <c r="X5" s="70"/>
      <c r="Y5" s="70"/>
    </row>
    <row r="6" spans="15:25" ht="18.75">
      <c r="O6" s="66"/>
      <c r="P6" s="66"/>
      <c r="Q6" s="66"/>
      <c r="R6" s="69" t="s">
        <v>117</v>
      </c>
      <c r="T6" s="70"/>
      <c r="U6" s="70"/>
      <c r="V6" s="70"/>
      <c r="W6" s="70"/>
      <c r="X6" s="70"/>
      <c r="Y6" s="70"/>
    </row>
    <row r="7" spans="15:25" ht="12.75" customHeight="1">
      <c r="O7" s="66"/>
      <c r="P7" s="66"/>
      <c r="Q7" s="66"/>
      <c r="R7" s="69"/>
      <c r="T7" s="70"/>
      <c r="U7" s="70"/>
      <c r="V7" s="70"/>
      <c r="W7" s="70"/>
      <c r="X7" s="70"/>
      <c r="Y7" s="70"/>
    </row>
    <row r="8" spans="15:25" ht="18.75">
      <c r="O8" s="66"/>
      <c r="P8" s="66"/>
      <c r="Q8" s="66"/>
      <c r="R8" s="69" t="s">
        <v>93</v>
      </c>
      <c r="T8" s="70"/>
      <c r="U8" s="70"/>
      <c r="V8" s="70"/>
      <c r="W8" s="70"/>
      <c r="X8" s="70"/>
      <c r="Y8" s="70"/>
    </row>
    <row r="13" ht="15.75">
      <c r="A13" s="23"/>
    </row>
    <row r="14" spans="1:25" s="71" customFormat="1" ht="39.75" customHeight="1">
      <c r="A14" s="296" t="s">
        <v>189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</row>
    <row r="15" spans="1:25" s="71" customFormat="1" ht="18.75">
      <c r="A15" s="297" t="s">
        <v>118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</row>
    <row r="16" spans="1:25" s="71" customFormat="1" ht="18.75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</row>
    <row r="17" spans="1:25" s="71" customFormat="1" ht="18.75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</row>
    <row r="18" spans="1:25" s="71" customFormat="1" ht="18.75">
      <c r="A18" s="72"/>
      <c r="B18" s="7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ht="15.75">
      <c r="A19" s="73"/>
    </row>
    <row r="20" spans="1:25" s="23" customFormat="1" ht="144" customHeight="1">
      <c r="A20" s="316" t="s">
        <v>119</v>
      </c>
      <c r="B20" s="317" t="s">
        <v>120</v>
      </c>
      <c r="C20" s="301" t="s">
        <v>121</v>
      </c>
      <c r="D20" s="318" t="s">
        <v>122</v>
      </c>
      <c r="E20" s="318"/>
      <c r="F20" s="318"/>
      <c r="G20" s="318"/>
      <c r="H20" s="318"/>
      <c r="I20" s="303" t="s">
        <v>123</v>
      </c>
      <c r="J20" s="303"/>
      <c r="K20" s="303"/>
      <c r="L20" s="303"/>
      <c r="M20" s="301" t="s">
        <v>124</v>
      </c>
      <c r="N20" s="301"/>
      <c r="O20" s="301"/>
      <c r="P20" s="301"/>
      <c r="Q20" s="306" t="s">
        <v>125</v>
      </c>
      <c r="R20" s="307"/>
      <c r="S20" s="307"/>
      <c r="T20" s="308"/>
      <c r="U20" s="309" t="s">
        <v>146</v>
      </c>
      <c r="V20" s="310"/>
      <c r="W20" s="310"/>
      <c r="X20" s="311"/>
      <c r="Y20" s="299" t="s">
        <v>126</v>
      </c>
    </row>
    <row r="21" spans="1:25" s="75" customFormat="1" ht="54.75" customHeight="1">
      <c r="A21" s="316"/>
      <c r="B21" s="317"/>
      <c r="C21" s="301"/>
      <c r="D21" s="300" t="s">
        <v>127</v>
      </c>
      <c r="E21" s="300"/>
      <c r="F21" s="301" t="s">
        <v>128</v>
      </c>
      <c r="G21" s="301" t="s">
        <v>129</v>
      </c>
      <c r="H21" s="302" t="s">
        <v>130</v>
      </c>
      <c r="I21" s="300" t="s">
        <v>131</v>
      </c>
      <c r="J21" s="300" t="s">
        <v>132</v>
      </c>
      <c r="K21" s="301" t="s">
        <v>129</v>
      </c>
      <c r="L21" s="302" t="s">
        <v>133</v>
      </c>
      <c r="M21" s="304" t="s">
        <v>18</v>
      </c>
      <c r="N21" s="300" t="s">
        <v>134</v>
      </c>
      <c r="O21" s="301" t="s">
        <v>129</v>
      </c>
      <c r="P21" s="302" t="s">
        <v>135</v>
      </c>
      <c r="Q21" s="304" t="s">
        <v>19</v>
      </c>
      <c r="R21" s="300" t="s">
        <v>136</v>
      </c>
      <c r="S21" s="301" t="s">
        <v>129</v>
      </c>
      <c r="T21" s="302" t="s">
        <v>137</v>
      </c>
      <c r="U21" s="312" t="s">
        <v>19</v>
      </c>
      <c r="V21" s="312" t="s">
        <v>147</v>
      </c>
      <c r="W21" s="313" t="s">
        <v>148</v>
      </c>
      <c r="X21" s="314" t="s">
        <v>149</v>
      </c>
      <c r="Y21" s="299"/>
    </row>
    <row r="22" spans="1:25" ht="94.5" customHeight="1">
      <c r="A22" s="316"/>
      <c r="B22" s="317"/>
      <c r="C22" s="301"/>
      <c r="D22" s="74" t="s">
        <v>1</v>
      </c>
      <c r="E22" s="76" t="s">
        <v>3</v>
      </c>
      <c r="F22" s="301"/>
      <c r="G22" s="301"/>
      <c r="H22" s="302"/>
      <c r="I22" s="300"/>
      <c r="J22" s="300"/>
      <c r="K22" s="301"/>
      <c r="L22" s="302"/>
      <c r="M22" s="305"/>
      <c r="N22" s="300"/>
      <c r="O22" s="301"/>
      <c r="P22" s="302"/>
      <c r="Q22" s="305"/>
      <c r="R22" s="300"/>
      <c r="S22" s="301"/>
      <c r="T22" s="302"/>
      <c r="U22" s="312"/>
      <c r="V22" s="312"/>
      <c r="W22" s="313"/>
      <c r="X22" s="315"/>
      <c r="Y22" s="299"/>
    </row>
    <row r="23" spans="1:25" s="92" customFormat="1" ht="15.75">
      <c r="A23" s="41">
        <v>1</v>
      </c>
      <c r="B23" s="199" t="s">
        <v>184</v>
      </c>
      <c r="C23" s="202">
        <v>2000344</v>
      </c>
      <c r="D23" s="198">
        <v>1970</v>
      </c>
      <c r="E23" s="77" t="s">
        <v>102</v>
      </c>
      <c r="F23" s="77">
        <v>8</v>
      </c>
      <c r="G23" s="77">
        <v>3</v>
      </c>
      <c r="H23" s="77">
        <f aca="true" t="shared" si="0" ref="H23:H45">F23*G23</f>
        <v>24</v>
      </c>
      <c r="I23" s="77">
        <v>26</v>
      </c>
      <c r="J23" s="91">
        <v>0</v>
      </c>
      <c r="K23" s="91">
        <v>5</v>
      </c>
      <c r="L23" s="91">
        <v>0</v>
      </c>
      <c r="M23" s="91">
        <v>1</v>
      </c>
      <c r="N23" s="91">
        <v>6</v>
      </c>
      <c r="O23" s="91">
        <v>1</v>
      </c>
      <c r="P23" s="91">
        <f>N23*O23</f>
        <v>6</v>
      </c>
      <c r="Q23" s="77" t="s">
        <v>138</v>
      </c>
      <c r="R23" s="77">
        <v>6</v>
      </c>
      <c r="S23" s="77">
        <v>2</v>
      </c>
      <c r="T23" s="77">
        <f>R23*2</f>
        <v>12</v>
      </c>
      <c r="U23" s="77">
        <v>5</v>
      </c>
      <c r="V23" s="77">
        <v>1</v>
      </c>
      <c r="W23" s="77">
        <v>5</v>
      </c>
      <c r="X23" s="77">
        <f>W23*V23</f>
        <v>5</v>
      </c>
      <c r="Y23" s="81">
        <f>H23+L23+P23+T23+X23</f>
        <v>47</v>
      </c>
    </row>
    <row r="24" spans="1:25" s="92" customFormat="1" ht="15" customHeight="1">
      <c r="A24" s="41">
        <v>2</v>
      </c>
      <c r="B24" s="199" t="s">
        <v>185</v>
      </c>
      <c r="C24" s="201">
        <v>886321</v>
      </c>
      <c r="D24" s="197">
        <v>1977</v>
      </c>
      <c r="E24" s="77" t="s">
        <v>102</v>
      </c>
      <c r="F24" s="77">
        <v>8</v>
      </c>
      <c r="G24" s="77">
        <v>3</v>
      </c>
      <c r="H24" s="77">
        <f t="shared" si="0"/>
        <v>24</v>
      </c>
      <c r="I24" s="77">
        <v>21</v>
      </c>
      <c r="J24" s="91">
        <v>0</v>
      </c>
      <c r="K24" s="91">
        <v>5</v>
      </c>
      <c r="L24" s="91">
        <v>0</v>
      </c>
      <c r="M24" s="91">
        <v>1</v>
      </c>
      <c r="N24" s="91">
        <v>6</v>
      </c>
      <c r="O24" s="91">
        <v>1</v>
      </c>
      <c r="P24" s="91">
        <f aca="true" t="shared" si="1" ref="P24:P51">N24*O24</f>
        <v>6</v>
      </c>
      <c r="Q24" s="77" t="s">
        <v>138</v>
      </c>
      <c r="R24" s="77">
        <v>6</v>
      </c>
      <c r="S24" s="77">
        <v>2</v>
      </c>
      <c r="T24" s="77">
        <f aca="true" t="shared" si="2" ref="T24:T51">R24*2</f>
        <v>12</v>
      </c>
      <c r="U24" s="77">
        <v>5</v>
      </c>
      <c r="V24" s="77">
        <v>1</v>
      </c>
      <c r="W24" s="77">
        <v>5</v>
      </c>
      <c r="X24" s="77">
        <f aca="true" t="shared" si="3" ref="X24:X51">W24*V24</f>
        <v>5</v>
      </c>
      <c r="Y24" s="81">
        <f aca="true" t="shared" si="4" ref="Y24:Y51">H24+L24+P24+T24+X24</f>
        <v>47</v>
      </c>
    </row>
    <row r="25" spans="1:25" s="92" customFormat="1" ht="15" customHeight="1">
      <c r="A25" s="41">
        <v>3</v>
      </c>
      <c r="B25" s="200" t="s">
        <v>186</v>
      </c>
      <c r="C25" s="202">
        <v>4502889</v>
      </c>
      <c r="D25" s="197">
        <v>1971</v>
      </c>
      <c r="E25" s="77" t="s">
        <v>102</v>
      </c>
      <c r="F25" s="77">
        <v>8</v>
      </c>
      <c r="G25" s="77">
        <v>3</v>
      </c>
      <c r="H25" s="77">
        <f t="shared" si="0"/>
        <v>24</v>
      </c>
      <c r="I25" s="77">
        <v>24</v>
      </c>
      <c r="J25" s="91">
        <v>0</v>
      </c>
      <c r="K25" s="91">
        <v>5</v>
      </c>
      <c r="L25" s="91">
        <v>0</v>
      </c>
      <c r="M25" s="91">
        <v>1</v>
      </c>
      <c r="N25" s="91">
        <v>6</v>
      </c>
      <c r="O25" s="91">
        <v>1</v>
      </c>
      <c r="P25" s="91">
        <f t="shared" si="1"/>
        <v>6</v>
      </c>
      <c r="Q25" s="77" t="s">
        <v>138</v>
      </c>
      <c r="R25" s="77">
        <v>6</v>
      </c>
      <c r="S25" s="77">
        <v>2</v>
      </c>
      <c r="T25" s="77">
        <f t="shared" si="2"/>
        <v>12</v>
      </c>
      <c r="U25" s="77">
        <v>5</v>
      </c>
      <c r="V25" s="77">
        <v>1</v>
      </c>
      <c r="W25" s="77">
        <v>5</v>
      </c>
      <c r="X25" s="77">
        <f t="shared" si="3"/>
        <v>5</v>
      </c>
      <c r="Y25" s="81">
        <f t="shared" si="4"/>
        <v>47</v>
      </c>
    </row>
    <row r="26" spans="1:25" s="92" customFormat="1" ht="15" customHeight="1">
      <c r="A26" s="41">
        <v>4</v>
      </c>
      <c r="B26" s="200" t="s">
        <v>187</v>
      </c>
      <c r="C26" s="202">
        <v>4954113</v>
      </c>
      <c r="D26" s="198">
        <v>1971</v>
      </c>
      <c r="E26" s="77" t="s">
        <v>102</v>
      </c>
      <c r="F26" s="77">
        <v>8</v>
      </c>
      <c r="G26" s="77">
        <v>3</v>
      </c>
      <c r="H26" s="77">
        <f t="shared" si="0"/>
        <v>24</v>
      </c>
      <c r="I26" s="77">
        <v>24</v>
      </c>
      <c r="J26" s="91">
        <v>0</v>
      </c>
      <c r="K26" s="91">
        <v>5</v>
      </c>
      <c r="L26" s="91">
        <v>0</v>
      </c>
      <c r="M26" s="91">
        <v>1</v>
      </c>
      <c r="N26" s="91">
        <v>6</v>
      </c>
      <c r="O26" s="91">
        <v>1</v>
      </c>
      <c r="P26" s="91">
        <f t="shared" si="1"/>
        <v>6</v>
      </c>
      <c r="Q26" s="77" t="s">
        <v>138</v>
      </c>
      <c r="R26" s="77">
        <v>6</v>
      </c>
      <c r="S26" s="77">
        <v>2</v>
      </c>
      <c r="T26" s="77">
        <f t="shared" si="2"/>
        <v>12</v>
      </c>
      <c r="U26" s="77">
        <v>5</v>
      </c>
      <c r="V26" s="77">
        <v>1</v>
      </c>
      <c r="W26" s="77">
        <v>5</v>
      </c>
      <c r="X26" s="77">
        <f t="shared" si="3"/>
        <v>5</v>
      </c>
      <c r="Y26" s="81">
        <f t="shared" si="4"/>
        <v>47</v>
      </c>
    </row>
    <row r="27" spans="1:25" s="92" customFormat="1" ht="15" customHeight="1">
      <c r="A27" s="41">
        <v>5</v>
      </c>
      <c r="B27" s="199" t="s">
        <v>188</v>
      </c>
      <c r="C27" s="202">
        <v>2394782</v>
      </c>
      <c r="D27" s="198">
        <v>1971</v>
      </c>
      <c r="E27" s="77" t="s">
        <v>102</v>
      </c>
      <c r="F27" s="77">
        <v>8</v>
      </c>
      <c r="G27" s="77">
        <v>3</v>
      </c>
      <c r="H27" s="77">
        <f t="shared" si="0"/>
        <v>24</v>
      </c>
      <c r="I27" s="77">
        <v>24</v>
      </c>
      <c r="J27" s="91">
        <v>0</v>
      </c>
      <c r="K27" s="91">
        <v>5</v>
      </c>
      <c r="L27" s="91">
        <v>0</v>
      </c>
      <c r="M27" s="91">
        <v>1</v>
      </c>
      <c r="N27" s="91">
        <v>6</v>
      </c>
      <c r="O27" s="91">
        <v>1</v>
      </c>
      <c r="P27" s="91">
        <f t="shared" si="1"/>
        <v>6</v>
      </c>
      <c r="Q27" s="77" t="s">
        <v>138</v>
      </c>
      <c r="R27" s="77">
        <v>6</v>
      </c>
      <c r="S27" s="77">
        <v>2</v>
      </c>
      <c r="T27" s="77">
        <f t="shared" si="2"/>
        <v>12</v>
      </c>
      <c r="U27" s="77">
        <v>5</v>
      </c>
      <c r="V27" s="77">
        <v>1</v>
      </c>
      <c r="W27" s="77">
        <v>5</v>
      </c>
      <c r="X27" s="77">
        <f t="shared" si="3"/>
        <v>5</v>
      </c>
      <c r="Y27" s="81">
        <f t="shared" si="4"/>
        <v>47</v>
      </c>
    </row>
    <row r="28" spans="1:25" s="92" customFormat="1" ht="15" customHeight="1">
      <c r="A28" s="40"/>
      <c r="B28" s="199" t="s">
        <v>424</v>
      </c>
      <c r="C28" s="266">
        <v>94885712</v>
      </c>
      <c r="D28" s="267"/>
      <c r="E28" s="77"/>
      <c r="F28" s="77"/>
      <c r="G28" s="77"/>
      <c r="H28" s="77"/>
      <c r="I28" s="77"/>
      <c r="J28" s="91"/>
      <c r="K28" s="91"/>
      <c r="L28" s="91"/>
      <c r="M28" s="91"/>
      <c r="N28" s="91"/>
      <c r="O28" s="91"/>
      <c r="P28" s="91"/>
      <c r="Q28" s="77"/>
      <c r="R28" s="77"/>
      <c r="S28" s="77"/>
      <c r="T28" s="77"/>
      <c r="U28" s="77"/>
      <c r="V28" s="77"/>
      <c r="W28" s="77"/>
      <c r="X28" s="77"/>
      <c r="Y28" s="81"/>
    </row>
    <row r="29" spans="1:25" ht="15.75">
      <c r="A29" s="226">
        <v>6</v>
      </c>
      <c r="B29" s="205" t="s">
        <v>387</v>
      </c>
      <c r="C29" s="206">
        <v>324</v>
      </c>
      <c r="D29" s="203">
        <v>1968</v>
      </c>
      <c r="E29" s="207" t="s">
        <v>102</v>
      </c>
      <c r="F29" s="209">
        <v>8</v>
      </c>
      <c r="G29" s="209">
        <v>3</v>
      </c>
      <c r="H29" s="210">
        <f t="shared" si="0"/>
        <v>24</v>
      </c>
      <c r="I29" s="209">
        <v>36</v>
      </c>
      <c r="J29" s="210">
        <v>0</v>
      </c>
      <c r="K29" s="209">
        <v>5</v>
      </c>
      <c r="L29" s="209">
        <f aca="true" t="shared" si="5" ref="L29:L54">J29*K29</f>
        <v>0</v>
      </c>
      <c r="M29" s="211">
        <v>1</v>
      </c>
      <c r="N29" s="210">
        <v>6</v>
      </c>
      <c r="O29" s="209">
        <v>1</v>
      </c>
      <c r="P29" s="209">
        <f t="shared" si="1"/>
        <v>6</v>
      </c>
      <c r="Q29" s="209" t="s">
        <v>138</v>
      </c>
      <c r="R29" s="209">
        <v>6</v>
      </c>
      <c r="S29" s="209">
        <v>2</v>
      </c>
      <c r="T29" s="209">
        <f t="shared" si="2"/>
        <v>12</v>
      </c>
      <c r="U29" s="209">
        <v>5</v>
      </c>
      <c r="V29" s="209">
        <v>1</v>
      </c>
      <c r="W29" s="209">
        <v>5</v>
      </c>
      <c r="X29" s="209">
        <f t="shared" si="3"/>
        <v>5</v>
      </c>
      <c r="Y29" s="210">
        <f t="shared" si="4"/>
        <v>47</v>
      </c>
    </row>
    <row r="30" spans="1:25" ht="15.75">
      <c r="A30" s="226">
        <v>7</v>
      </c>
      <c r="B30" s="205" t="s">
        <v>388</v>
      </c>
      <c r="C30" s="206">
        <v>3724.499</v>
      </c>
      <c r="D30" s="203">
        <v>1968</v>
      </c>
      <c r="E30" s="207" t="s">
        <v>102</v>
      </c>
      <c r="F30" s="209">
        <v>8</v>
      </c>
      <c r="G30" s="209">
        <v>3</v>
      </c>
      <c r="H30" s="210">
        <f t="shared" si="0"/>
        <v>24</v>
      </c>
      <c r="I30" s="209">
        <v>38</v>
      </c>
      <c r="J30" s="210">
        <v>0</v>
      </c>
      <c r="K30" s="209">
        <v>5</v>
      </c>
      <c r="L30" s="209">
        <f t="shared" si="5"/>
        <v>0</v>
      </c>
      <c r="M30" s="211">
        <v>1</v>
      </c>
      <c r="N30" s="210">
        <v>6</v>
      </c>
      <c r="O30" s="209">
        <v>1</v>
      </c>
      <c r="P30" s="209">
        <f t="shared" si="1"/>
        <v>6</v>
      </c>
      <c r="Q30" s="209" t="s">
        <v>138</v>
      </c>
      <c r="R30" s="209">
        <v>6</v>
      </c>
      <c r="S30" s="209">
        <v>2</v>
      </c>
      <c r="T30" s="209">
        <f t="shared" si="2"/>
        <v>12</v>
      </c>
      <c r="U30" s="209">
        <v>5</v>
      </c>
      <c r="V30" s="209">
        <v>1</v>
      </c>
      <c r="W30" s="209">
        <v>5</v>
      </c>
      <c r="X30" s="209">
        <f t="shared" si="3"/>
        <v>5</v>
      </c>
      <c r="Y30" s="210">
        <f t="shared" si="4"/>
        <v>47</v>
      </c>
    </row>
    <row r="31" spans="1:25" ht="15.75">
      <c r="A31" s="226">
        <v>8</v>
      </c>
      <c r="B31" s="205" t="s">
        <v>389</v>
      </c>
      <c r="C31" s="206">
        <v>17171.485</v>
      </c>
      <c r="D31" s="203">
        <v>1973</v>
      </c>
      <c r="E31" s="207" t="s">
        <v>102</v>
      </c>
      <c r="F31" s="209">
        <v>8</v>
      </c>
      <c r="G31" s="209">
        <v>3</v>
      </c>
      <c r="H31" s="210">
        <f t="shared" si="0"/>
        <v>24</v>
      </c>
      <c r="I31" s="209">
        <v>28</v>
      </c>
      <c r="J31" s="210">
        <v>0</v>
      </c>
      <c r="K31" s="209">
        <v>5</v>
      </c>
      <c r="L31" s="209">
        <f t="shared" si="5"/>
        <v>0</v>
      </c>
      <c r="M31" s="211">
        <v>1</v>
      </c>
      <c r="N31" s="210">
        <v>6</v>
      </c>
      <c r="O31" s="209">
        <v>1</v>
      </c>
      <c r="P31" s="209">
        <f t="shared" si="1"/>
        <v>6</v>
      </c>
      <c r="Q31" s="209" t="s">
        <v>138</v>
      </c>
      <c r="R31" s="209">
        <v>6</v>
      </c>
      <c r="S31" s="209">
        <v>2</v>
      </c>
      <c r="T31" s="209">
        <f t="shared" si="2"/>
        <v>12</v>
      </c>
      <c r="U31" s="209">
        <v>5</v>
      </c>
      <c r="V31" s="209">
        <v>1</v>
      </c>
      <c r="W31" s="209">
        <v>5</v>
      </c>
      <c r="X31" s="209">
        <f t="shared" si="3"/>
        <v>5</v>
      </c>
      <c r="Y31" s="210">
        <f t="shared" si="4"/>
        <v>47</v>
      </c>
    </row>
    <row r="32" spans="1:25" ht="15.75">
      <c r="A32" s="226">
        <v>9</v>
      </c>
      <c r="B32" s="205" t="s">
        <v>390</v>
      </c>
      <c r="C32" s="206">
        <v>10245</v>
      </c>
      <c r="D32" s="203">
        <v>1970</v>
      </c>
      <c r="E32" s="207" t="s">
        <v>102</v>
      </c>
      <c r="F32" s="209">
        <v>8</v>
      </c>
      <c r="G32" s="209">
        <v>3</v>
      </c>
      <c r="H32" s="210">
        <f t="shared" si="0"/>
        <v>24</v>
      </c>
      <c r="I32" s="209">
        <v>37</v>
      </c>
      <c r="J32" s="210">
        <v>0</v>
      </c>
      <c r="K32" s="209">
        <v>5</v>
      </c>
      <c r="L32" s="209">
        <f t="shared" si="5"/>
        <v>0</v>
      </c>
      <c r="M32" s="211">
        <v>1</v>
      </c>
      <c r="N32" s="210">
        <v>6</v>
      </c>
      <c r="O32" s="209">
        <v>1</v>
      </c>
      <c r="P32" s="209">
        <f t="shared" si="1"/>
        <v>6</v>
      </c>
      <c r="Q32" s="209" t="s">
        <v>138</v>
      </c>
      <c r="R32" s="209">
        <v>6</v>
      </c>
      <c r="S32" s="209">
        <v>2</v>
      </c>
      <c r="T32" s="209">
        <f t="shared" si="2"/>
        <v>12</v>
      </c>
      <c r="U32" s="209">
        <v>5</v>
      </c>
      <c r="V32" s="209">
        <v>1</v>
      </c>
      <c r="W32" s="209">
        <v>5</v>
      </c>
      <c r="X32" s="209">
        <f t="shared" si="3"/>
        <v>5</v>
      </c>
      <c r="Y32" s="210">
        <f t="shared" si="4"/>
        <v>47</v>
      </c>
    </row>
    <row r="33" spans="1:25" ht="15.75">
      <c r="A33" s="226">
        <v>10</v>
      </c>
      <c r="B33" s="205" t="s">
        <v>391</v>
      </c>
      <c r="C33" s="206">
        <v>3178.6369999999997</v>
      </c>
      <c r="D33" s="203">
        <v>1970</v>
      </c>
      <c r="E33" s="207" t="s">
        <v>102</v>
      </c>
      <c r="F33" s="209">
        <v>8</v>
      </c>
      <c r="G33" s="209">
        <v>3</v>
      </c>
      <c r="H33" s="210">
        <f t="shared" si="0"/>
        <v>24</v>
      </c>
      <c r="I33" s="209">
        <v>21</v>
      </c>
      <c r="J33" s="210">
        <v>0</v>
      </c>
      <c r="K33" s="209">
        <v>5</v>
      </c>
      <c r="L33" s="209">
        <f t="shared" si="5"/>
        <v>0</v>
      </c>
      <c r="M33" s="211">
        <v>1</v>
      </c>
      <c r="N33" s="210">
        <v>6</v>
      </c>
      <c r="O33" s="209">
        <v>1</v>
      </c>
      <c r="P33" s="209">
        <f t="shared" si="1"/>
        <v>6</v>
      </c>
      <c r="Q33" s="209" t="s">
        <v>138</v>
      </c>
      <c r="R33" s="209">
        <v>6</v>
      </c>
      <c r="S33" s="209">
        <v>2</v>
      </c>
      <c r="T33" s="209">
        <f t="shared" si="2"/>
        <v>12</v>
      </c>
      <c r="U33" s="209">
        <v>5</v>
      </c>
      <c r="V33" s="209">
        <v>1</v>
      </c>
      <c r="W33" s="209">
        <v>5</v>
      </c>
      <c r="X33" s="209">
        <f t="shared" si="3"/>
        <v>5</v>
      </c>
      <c r="Y33" s="210">
        <f t="shared" si="4"/>
        <v>47</v>
      </c>
    </row>
    <row r="34" spans="1:25" ht="15.75">
      <c r="A34" s="226">
        <v>11</v>
      </c>
      <c r="B34" s="205" t="s">
        <v>392</v>
      </c>
      <c r="C34" s="212">
        <v>3500</v>
      </c>
      <c r="D34" s="213">
        <v>1970</v>
      </c>
      <c r="E34" s="207" t="s">
        <v>102</v>
      </c>
      <c r="F34" s="208">
        <v>8</v>
      </c>
      <c r="G34" s="209">
        <v>3</v>
      </c>
      <c r="H34" s="210">
        <f t="shared" si="0"/>
        <v>24</v>
      </c>
      <c r="I34" s="209">
        <v>25.2</v>
      </c>
      <c r="J34" s="210">
        <v>0</v>
      </c>
      <c r="K34" s="209">
        <v>5</v>
      </c>
      <c r="L34" s="209">
        <f t="shared" si="5"/>
        <v>0</v>
      </c>
      <c r="M34" s="211">
        <v>1</v>
      </c>
      <c r="N34" s="210">
        <v>6</v>
      </c>
      <c r="O34" s="209">
        <v>1</v>
      </c>
      <c r="P34" s="209">
        <f t="shared" si="1"/>
        <v>6</v>
      </c>
      <c r="Q34" s="209" t="s">
        <v>138</v>
      </c>
      <c r="R34" s="209">
        <v>6</v>
      </c>
      <c r="S34" s="209">
        <v>2</v>
      </c>
      <c r="T34" s="209">
        <f t="shared" si="2"/>
        <v>12</v>
      </c>
      <c r="U34" s="209">
        <v>5</v>
      </c>
      <c r="V34" s="209">
        <v>1</v>
      </c>
      <c r="W34" s="209">
        <v>5</v>
      </c>
      <c r="X34" s="209">
        <f t="shared" si="3"/>
        <v>5</v>
      </c>
      <c r="Y34" s="210">
        <f t="shared" si="4"/>
        <v>47</v>
      </c>
    </row>
    <row r="35" spans="1:25" ht="15.75">
      <c r="A35" s="226">
        <v>12</v>
      </c>
      <c r="B35" s="205" t="s">
        <v>393</v>
      </c>
      <c r="C35" s="206">
        <v>1080.918</v>
      </c>
      <c r="D35" s="203">
        <v>1974</v>
      </c>
      <c r="E35" s="207" t="s">
        <v>102</v>
      </c>
      <c r="F35" s="209">
        <v>8</v>
      </c>
      <c r="G35" s="209">
        <v>3</v>
      </c>
      <c r="H35" s="210">
        <f t="shared" si="0"/>
        <v>24</v>
      </c>
      <c r="I35" s="209">
        <v>30</v>
      </c>
      <c r="J35" s="210">
        <v>0</v>
      </c>
      <c r="K35" s="209">
        <v>5</v>
      </c>
      <c r="L35" s="209">
        <f t="shared" si="5"/>
        <v>0</v>
      </c>
      <c r="M35" s="211">
        <v>1</v>
      </c>
      <c r="N35" s="210">
        <v>6</v>
      </c>
      <c r="O35" s="209">
        <v>1</v>
      </c>
      <c r="P35" s="209">
        <f t="shared" si="1"/>
        <v>6</v>
      </c>
      <c r="Q35" s="209" t="s">
        <v>138</v>
      </c>
      <c r="R35" s="209">
        <v>6</v>
      </c>
      <c r="S35" s="209">
        <v>2</v>
      </c>
      <c r="T35" s="209">
        <f t="shared" si="2"/>
        <v>12</v>
      </c>
      <c r="U35" s="209">
        <v>5</v>
      </c>
      <c r="V35" s="209">
        <v>1</v>
      </c>
      <c r="W35" s="209">
        <v>5</v>
      </c>
      <c r="X35" s="209">
        <f t="shared" si="3"/>
        <v>5</v>
      </c>
      <c r="Y35" s="210">
        <f t="shared" si="4"/>
        <v>47</v>
      </c>
    </row>
    <row r="36" spans="1:25" ht="15.75">
      <c r="A36" s="226">
        <v>13</v>
      </c>
      <c r="B36" s="205" t="s">
        <v>394</v>
      </c>
      <c r="C36" s="206">
        <v>4715.296</v>
      </c>
      <c r="D36" s="203">
        <v>1971</v>
      </c>
      <c r="E36" s="207" t="s">
        <v>102</v>
      </c>
      <c r="F36" s="209">
        <v>8</v>
      </c>
      <c r="G36" s="209">
        <v>3</v>
      </c>
      <c r="H36" s="210">
        <f t="shared" si="0"/>
        <v>24</v>
      </c>
      <c r="I36" s="209">
        <v>40</v>
      </c>
      <c r="J36" s="210">
        <v>0</v>
      </c>
      <c r="K36" s="209">
        <v>5</v>
      </c>
      <c r="L36" s="209">
        <f t="shared" si="5"/>
        <v>0</v>
      </c>
      <c r="M36" s="211">
        <v>1</v>
      </c>
      <c r="N36" s="210">
        <v>6</v>
      </c>
      <c r="O36" s="209">
        <v>1</v>
      </c>
      <c r="P36" s="209">
        <f t="shared" si="1"/>
        <v>6</v>
      </c>
      <c r="Q36" s="209" t="s">
        <v>138</v>
      </c>
      <c r="R36" s="209">
        <v>6</v>
      </c>
      <c r="S36" s="209">
        <v>2</v>
      </c>
      <c r="T36" s="209">
        <f t="shared" si="2"/>
        <v>12</v>
      </c>
      <c r="U36" s="209">
        <v>5</v>
      </c>
      <c r="V36" s="209">
        <v>1</v>
      </c>
      <c r="W36" s="209">
        <v>5</v>
      </c>
      <c r="X36" s="209">
        <f t="shared" si="3"/>
        <v>5</v>
      </c>
      <c r="Y36" s="210">
        <f t="shared" si="4"/>
        <v>47</v>
      </c>
    </row>
    <row r="37" spans="1:25" ht="15.75">
      <c r="A37" s="226">
        <v>14</v>
      </c>
      <c r="B37" s="205" t="s">
        <v>395</v>
      </c>
      <c r="C37" s="206">
        <v>3219.7780000000002</v>
      </c>
      <c r="D37" s="203">
        <v>1971</v>
      </c>
      <c r="E37" s="207" t="s">
        <v>102</v>
      </c>
      <c r="F37" s="209">
        <v>8</v>
      </c>
      <c r="G37" s="209">
        <v>3</v>
      </c>
      <c r="H37" s="210">
        <f t="shared" si="0"/>
        <v>24</v>
      </c>
      <c r="I37" s="209">
        <v>22</v>
      </c>
      <c r="J37" s="210">
        <v>0</v>
      </c>
      <c r="K37" s="209">
        <v>5</v>
      </c>
      <c r="L37" s="209">
        <f t="shared" si="5"/>
        <v>0</v>
      </c>
      <c r="M37" s="211">
        <v>1</v>
      </c>
      <c r="N37" s="210">
        <v>6</v>
      </c>
      <c r="O37" s="209">
        <v>1</v>
      </c>
      <c r="P37" s="209">
        <f t="shared" si="1"/>
        <v>6</v>
      </c>
      <c r="Q37" s="209" t="s">
        <v>138</v>
      </c>
      <c r="R37" s="209">
        <v>6</v>
      </c>
      <c r="S37" s="209">
        <v>2</v>
      </c>
      <c r="T37" s="209">
        <f t="shared" si="2"/>
        <v>12</v>
      </c>
      <c r="U37" s="209">
        <v>5</v>
      </c>
      <c r="V37" s="209">
        <v>1</v>
      </c>
      <c r="W37" s="209">
        <v>5</v>
      </c>
      <c r="X37" s="209">
        <f t="shared" si="3"/>
        <v>5</v>
      </c>
      <c r="Y37" s="210">
        <f t="shared" si="4"/>
        <v>47</v>
      </c>
    </row>
    <row r="38" spans="1:25" ht="15.75">
      <c r="A38" s="226">
        <v>15</v>
      </c>
      <c r="B38" s="205" t="s">
        <v>396</v>
      </c>
      <c r="C38" s="212">
        <v>941.902</v>
      </c>
      <c r="D38" s="213">
        <v>1971</v>
      </c>
      <c r="E38" s="207" t="s">
        <v>102</v>
      </c>
      <c r="F38" s="208">
        <v>8</v>
      </c>
      <c r="G38" s="209">
        <v>3</v>
      </c>
      <c r="H38" s="210">
        <f t="shared" si="0"/>
        <v>24</v>
      </c>
      <c r="I38" s="209">
        <v>21</v>
      </c>
      <c r="J38" s="210">
        <v>0</v>
      </c>
      <c r="K38" s="209">
        <v>5</v>
      </c>
      <c r="L38" s="209">
        <f t="shared" si="5"/>
        <v>0</v>
      </c>
      <c r="M38" s="211">
        <v>1</v>
      </c>
      <c r="N38" s="210">
        <v>6</v>
      </c>
      <c r="O38" s="209">
        <v>1</v>
      </c>
      <c r="P38" s="209">
        <f t="shared" si="1"/>
        <v>6</v>
      </c>
      <c r="Q38" s="209" t="s">
        <v>138</v>
      </c>
      <c r="R38" s="209">
        <v>6</v>
      </c>
      <c r="S38" s="209">
        <v>2</v>
      </c>
      <c r="T38" s="209">
        <f t="shared" si="2"/>
        <v>12</v>
      </c>
      <c r="U38" s="209">
        <v>5</v>
      </c>
      <c r="V38" s="209">
        <v>1</v>
      </c>
      <c r="W38" s="209">
        <v>5</v>
      </c>
      <c r="X38" s="209">
        <f t="shared" si="3"/>
        <v>5</v>
      </c>
      <c r="Y38" s="210">
        <f t="shared" si="4"/>
        <v>47</v>
      </c>
    </row>
    <row r="39" spans="1:25" ht="15.75">
      <c r="A39" s="226">
        <v>16</v>
      </c>
      <c r="B39" s="205" t="s">
        <v>397</v>
      </c>
      <c r="C39" s="206">
        <v>3177.717</v>
      </c>
      <c r="D39" s="203">
        <v>1971</v>
      </c>
      <c r="E39" s="207" t="s">
        <v>102</v>
      </c>
      <c r="F39" s="209">
        <v>8</v>
      </c>
      <c r="G39" s="209">
        <v>3</v>
      </c>
      <c r="H39" s="210">
        <f t="shared" si="0"/>
        <v>24</v>
      </c>
      <c r="I39" s="209">
        <v>21</v>
      </c>
      <c r="J39" s="210">
        <v>0</v>
      </c>
      <c r="K39" s="209">
        <v>5</v>
      </c>
      <c r="L39" s="209">
        <f t="shared" si="5"/>
        <v>0</v>
      </c>
      <c r="M39" s="211">
        <v>1</v>
      </c>
      <c r="N39" s="210">
        <v>6</v>
      </c>
      <c r="O39" s="209">
        <v>1</v>
      </c>
      <c r="P39" s="209">
        <f t="shared" si="1"/>
        <v>6</v>
      </c>
      <c r="Q39" s="209" t="s">
        <v>138</v>
      </c>
      <c r="R39" s="209">
        <v>6</v>
      </c>
      <c r="S39" s="209">
        <v>2</v>
      </c>
      <c r="T39" s="209">
        <f t="shared" si="2"/>
        <v>12</v>
      </c>
      <c r="U39" s="209">
        <v>5</v>
      </c>
      <c r="V39" s="209">
        <v>1</v>
      </c>
      <c r="W39" s="209">
        <v>5</v>
      </c>
      <c r="X39" s="209">
        <f t="shared" si="3"/>
        <v>5</v>
      </c>
      <c r="Y39" s="210">
        <f t="shared" si="4"/>
        <v>47</v>
      </c>
    </row>
    <row r="40" spans="1:25" ht="15.75">
      <c r="A40" s="226">
        <v>17</v>
      </c>
      <c r="B40" s="205" t="s">
        <v>398</v>
      </c>
      <c r="C40" s="212">
        <v>3080</v>
      </c>
      <c r="D40" s="213">
        <v>1972</v>
      </c>
      <c r="E40" s="207" t="s">
        <v>102</v>
      </c>
      <c r="F40" s="208">
        <v>8</v>
      </c>
      <c r="G40" s="209">
        <v>3</v>
      </c>
      <c r="H40" s="210">
        <f t="shared" si="0"/>
        <v>24</v>
      </c>
      <c r="I40" s="209">
        <v>20</v>
      </c>
      <c r="J40" s="210">
        <v>0</v>
      </c>
      <c r="K40" s="209">
        <v>5</v>
      </c>
      <c r="L40" s="209">
        <f t="shared" si="5"/>
        <v>0</v>
      </c>
      <c r="M40" s="211">
        <v>1</v>
      </c>
      <c r="N40" s="210">
        <v>6</v>
      </c>
      <c r="O40" s="209">
        <v>1</v>
      </c>
      <c r="P40" s="209">
        <f t="shared" si="1"/>
        <v>6</v>
      </c>
      <c r="Q40" s="209" t="s">
        <v>138</v>
      </c>
      <c r="R40" s="209">
        <v>6</v>
      </c>
      <c r="S40" s="209">
        <v>2</v>
      </c>
      <c r="T40" s="209">
        <f t="shared" si="2"/>
        <v>12</v>
      </c>
      <c r="U40" s="209">
        <v>5</v>
      </c>
      <c r="V40" s="209">
        <v>1</v>
      </c>
      <c r="W40" s="209">
        <v>5</v>
      </c>
      <c r="X40" s="209">
        <f t="shared" si="3"/>
        <v>5</v>
      </c>
      <c r="Y40" s="210">
        <f t="shared" si="4"/>
        <v>47</v>
      </c>
    </row>
    <row r="41" spans="1:25" ht="15.75">
      <c r="A41" s="226">
        <v>18</v>
      </c>
      <c r="B41" s="205" t="s">
        <v>399</v>
      </c>
      <c r="C41" s="206">
        <v>3415</v>
      </c>
      <c r="D41" s="203">
        <v>1968</v>
      </c>
      <c r="E41" s="207" t="s">
        <v>102</v>
      </c>
      <c r="F41" s="209">
        <v>8</v>
      </c>
      <c r="G41" s="209">
        <v>3</v>
      </c>
      <c r="H41" s="210">
        <f t="shared" si="0"/>
        <v>24</v>
      </c>
      <c r="I41" s="209">
        <v>34</v>
      </c>
      <c r="J41" s="210">
        <v>0</v>
      </c>
      <c r="K41" s="209">
        <v>5</v>
      </c>
      <c r="L41" s="209">
        <f t="shared" si="5"/>
        <v>0</v>
      </c>
      <c r="M41" s="211">
        <v>1</v>
      </c>
      <c r="N41" s="210">
        <v>6</v>
      </c>
      <c r="O41" s="209">
        <v>1</v>
      </c>
      <c r="P41" s="209">
        <f t="shared" si="1"/>
        <v>6</v>
      </c>
      <c r="Q41" s="209" t="s">
        <v>138</v>
      </c>
      <c r="R41" s="209">
        <v>6</v>
      </c>
      <c r="S41" s="209">
        <v>2</v>
      </c>
      <c r="T41" s="209">
        <f t="shared" si="2"/>
        <v>12</v>
      </c>
      <c r="U41" s="209">
        <v>5</v>
      </c>
      <c r="V41" s="209">
        <v>1</v>
      </c>
      <c r="W41" s="209">
        <v>5</v>
      </c>
      <c r="X41" s="209">
        <f t="shared" si="3"/>
        <v>5</v>
      </c>
      <c r="Y41" s="210">
        <f t="shared" si="4"/>
        <v>47</v>
      </c>
    </row>
    <row r="42" spans="1:25" ht="15.75">
      <c r="A42" s="226">
        <v>19</v>
      </c>
      <c r="B42" s="205" t="s">
        <v>400</v>
      </c>
      <c r="C42" s="206">
        <v>1765</v>
      </c>
      <c r="D42" s="203">
        <v>1966</v>
      </c>
      <c r="E42" s="207" t="s">
        <v>102</v>
      </c>
      <c r="F42" s="209">
        <v>8</v>
      </c>
      <c r="G42" s="209">
        <v>3</v>
      </c>
      <c r="H42" s="210">
        <f t="shared" si="0"/>
        <v>24</v>
      </c>
      <c r="I42" s="209">
        <v>31</v>
      </c>
      <c r="J42" s="210">
        <v>0</v>
      </c>
      <c r="K42" s="209">
        <v>5</v>
      </c>
      <c r="L42" s="209">
        <f t="shared" si="5"/>
        <v>0</v>
      </c>
      <c r="M42" s="211">
        <v>1</v>
      </c>
      <c r="N42" s="210">
        <v>6</v>
      </c>
      <c r="O42" s="209">
        <v>1</v>
      </c>
      <c r="P42" s="209">
        <f t="shared" si="1"/>
        <v>6</v>
      </c>
      <c r="Q42" s="209" t="s">
        <v>138</v>
      </c>
      <c r="R42" s="209">
        <v>6</v>
      </c>
      <c r="S42" s="209">
        <v>2</v>
      </c>
      <c r="T42" s="209">
        <f t="shared" si="2"/>
        <v>12</v>
      </c>
      <c r="U42" s="209">
        <v>5</v>
      </c>
      <c r="V42" s="209">
        <v>1</v>
      </c>
      <c r="W42" s="209">
        <v>5</v>
      </c>
      <c r="X42" s="209">
        <f t="shared" si="3"/>
        <v>5</v>
      </c>
      <c r="Y42" s="210">
        <f t="shared" si="4"/>
        <v>47</v>
      </c>
    </row>
    <row r="43" spans="1:25" ht="15.75">
      <c r="A43" s="226">
        <v>20</v>
      </c>
      <c r="B43" s="205" t="s">
        <v>401</v>
      </c>
      <c r="C43" s="206">
        <v>6394.0650000000005</v>
      </c>
      <c r="D43" s="203">
        <v>1972</v>
      </c>
      <c r="E43" s="207" t="s">
        <v>102</v>
      </c>
      <c r="F43" s="209">
        <v>8</v>
      </c>
      <c r="G43" s="209">
        <v>3</v>
      </c>
      <c r="H43" s="210">
        <f t="shared" si="0"/>
        <v>24</v>
      </c>
      <c r="I43" s="209">
        <v>22</v>
      </c>
      <c r="J43" s="210">
        <v>0</v>
      </c>
      <c r="K43" s="209">
        <v>5</v>
      </c>
      <c r="L43" s="209">
        <f t="shared" si="5"/>
        <v>0</v>
      </c>
      <c r="M43" s="211">
        <v>1</v>
      </c>
      <c r="N43" s="210">
        <v>6</v>
      </c>
      <c r="O43" s="209">
        <v>1</v>
      </c>
      <c r="P43" s="209">
        <f t="shared" si="1"/>
        <v>6</v>
      </c>
      <c r="Q43" s="209" t="s">
        <v>138</v>
      </c>
      <c r="R43" s="209">
        <v>6</v>
      </c>
      <c r="S43" s="209">
        <v>2</v>
      </c>
      <c r="T43" s="209">
        <f t="shared" si="2"/>
        <v>12</v>
      </c>
      <c r="U43" s="209">
        <v>5</v>
      </c>
      <c r="V43" s="209">
        <v>1</v>
      </c>
      <c r="W43" s="209">
        <v>5</v>
      </c>
      <c r="X43" s="209">
        <f t="shared" si="3"/>
        <v>5</v>
      </c>
      <c r="Y43" s="210">
        <f t="shared" si="4"/>
        <v>47</v>
      </c>
    </row>
    <row r="44" spans="1:25" ht="15.75">
      <c r="A44" s="226">
        <v>21</v>
      </c>
      <c r="B44" s="205" t="s">
        <v>402</v>
      </c>
      <c r="C44" s="206">
        <v>12707.987</v>
      </c>
      <c r="D44" s="203">
        <v>1974</v>
      </c>
      <c r="E44" s="207" t="s">
        <v>102</v>
      </c>
      <c r="F44" s="209">
        <v>8</v>
      </c>
      <c r="G44" s="209">
        <v>3</v>
      </c>
      <c r="H44" s="210">
        <f t="shared" si="0"/>
        <v>24</v>
      </c>
      <c r="I44" s="209">
        <v>30</v>
      </c>
      <c r="J44" s="210">
        <v>0</v>
      </c>
      <c r="K44" s="209">
        <v>5</v>
      </c>
      <c r="L44" s="209">
        <f t="shared" si="5"/>
        <v>0</v>
      </c>
      <c r="M44" s="211">
        <v>1</v>
      </c>
      <c r="N44" s="210">
        <v>6</v>
      </c>
      <c r="O44" s="209">
        <v>1</v>
      </c>
      <c r="P44" s="209">
        <f t="shared" si="1"/>
        <v>6</v>
      </c>
      <c r="Q44" s="209" t="s">
        <v>138</v>
      </c>
      <c r="R44" s="209">
        <v>6</v>
      </c>
      <c r="S44" s="209">
        <v>2</v>
      </c>
      <c r="T44" s="209">
        <f t="shared" si="2"/>
        <v>12</v>
      </c>
      <c r="U44" s="209">
        <v>5</v>
      </c>
      <c r="V44" s="209">
        <v>1</v>
      </c>
      <c r="W44" s="209">
        <v>5</v>
      </c>
      <c r="X44" s="209">
        <f t="shared" si="3"/>
        <v>5</v>
      </c>
      <c r="Y44" s="210">
        <f t="shared" si="4"/>
        <v>47</v>
      </c>
    </row>
    <row r="45" spans="1:25" ht="15.75">
      <c r="A45" s="226">
        <v>22</v>
      </c>
      <c r="B45" s="205" t="s">
        <v>403</v>
      </c>
      <c r="C45" s="206">
        <v>10509.707</v>
      </c>
      <c r="D45" s="203">
        <v>1976</v>
      </c>
      <c r="E45" s="207" t="s">
        <v>102</v>
      </c>
      <c r="F45" s="209">
        <v>8</v>
      </c>
      <c r="G45" s="209">
        <v>3</v>
      </c>
      <c r="H45" s="210">
        <f t="shared" si="0"/>
        <v>24</v>
      </c>
      <c r="I45" s="209">
        <v>16</v>
      </c>
      <c r="J45" s="210">
        <v>0</v>
      </c>
      <c r="K45" s="209">
        <v>5</v>
      </c>
      <c r="L45" s="209">
        <f t="shared" si="5"/>
        <v>0</v>
      </c>
      <c r="M45" s="211">
        <v>1</v>
      </c>
      <c r="N45" s="210">
        <v>6</v>
      </c>
      <c r="O45" s="209">
        <v>1</v>
      </c>
      <c r="P45" s="209">
        <f t="shared" si="1"/>
        <v>6</v>
      </c>
      <c r="Q45" s="209" t="s">
        <v>138</v>
      </c>
      <c r="R45" s="209">
        <v>6</v>
      </c>
      <c r="S45" s="209">
        <v>2</v>
      </c>
      <c r="T45" s="209">
        <f t="shared" si="2"/>
        <v>12</v>
      </c>
      <c r="U45" s="209">
        <v>5</v>
      </c>
      <c r="V45" s="209">
        <v>1</v>
      </c>
      <c r="W45" s="209">
        <v>5</v>
      </c>
      <c r="X45" s="209">
        <f t="shared" si="3"/>
        <v>5</v>
      </c>
      <c r="Y45" s="210">
        <f t="shared" si="4"/>
        <v>47</v>
      </c>
    </row>
    <row r="46" spans="1:25" ht="15.75">
      <c r="A46" s="226">
        <v>23</v>
      </c>
      <c r="B46" s="205" t="s">
        <v>404</v>
      </c>
      <c r="C46" s="206">
        <v>5722.503</v>
      </c>
      <c r="D46" s="203">
        <v>1965</v>
      </c>
      <c r="E46" s="207" t="s">
        <v>102</v>
      </c>
      <c r="F46" s="209">
        <v>8</v>
      </c>
      <c r="G46" s="209">
        <v>3</v>
      </c>
      <c r="H46" s="210">
        <f aca="true" t="shared" si="6" ref="H46:H65">F46*G46</f>
        <v>24</v>
      </c>
      <c r="I46" s="209">
        <v>39</v>
      </c>
      <c r="J46" s="210">
        <v>0</v>
      </c>
      <c r="K46" s="209">
        <v>5</v>
      </c>
      <c r="L46" s="209">
        <f t="shared" si="5"/>
        <v>0</v>
      </c>
      <c r="M46" s="211">
        <v>1</v>
      </c>
      <c r="N46" s="210">
        <v>6</v>
      </c>
      <c r="O46" s="209">
        <v>1</v>
      </c>
      <c r="P46" s="209">
        <f t="shared" si="1"/>
        <v>6</v>
      </c>
      <c r="Q46" s="209" t="s">
        <v>138</v>
      </c>
      <c r="R46" s="209">
        <v>6</v>
      </c>
      <c r="S46" s="209">
        <v>2</v>
      </c>
      <c r="T46" s="209">
        <f t="shared" si="2"/>
        <v>12</v>
      </c>
      <c r="U46" s="209">
        <v>5</v>
      </c>
      <c r="V46" s="209">
        <v>1</v>
      </c>
      <c r="W46" s="209">
        <v>5</v>
      </c>
      <c r="X46" s="209">
        <f t="shared" si="3"/>
        <v>5</v>
      </c>
      <c r="Y46" s="210">
        <f t="shared" si="4"/>
        <v>47</v>
      </c>
    </row>
    <row r="47" spans="1:25" ht="15.75">
      <c r="A47" s="226">
        <v>24</v>
      </c>
      <c r="B47" s="205" t="s">
        <v>405</v>
      </c>
      <c r="C47" s="212">
        <v>1387.213</v>
      </c>
      <c r="D47" s="213">
        <v>1966</v>
      </c>
      <c r="E47" s="207" t="s">
        <v>102</v>
      </c>
      <c r="F47" s="208">
        <v>8</v>
      </c>
      <c r="G47" s="209">
        <v>3</v>
      </c>
      <c r="H47" s="210">
        <f t="shared" si="6"/>
        <v>24</v>
      </c>
      <c r="I47" s="209">
        <v>36</v>
      </c>
      <c r="J47" s="210">
        <v>0</v>
      </c>
      <c r="K47" s="209">
        <v>5</v>
      </c>
      <c r="L47" s="209">
        <f t="shared" si="5"/>
        <v>0</v>
      </c>
      <c r="M47" s="211">
        <v>1</v>
      </c>
      <c r="N47" s="210">
        <v>6</v>
      </c>
      <c r="O47" s="209">
        <v>1</v>
      </c>
      <c r="P47" s="209">
        <f t="shared" si="1"/>
        <v>6</v>
      </c>
      <c r="Q47" s="209" t="s">
        <v>138</v>
      </c>
      <c r="R47" s="209">
        <v>6</v>
      </c>
      <c r="S47" s="209">
        <v>2</v>
      </c>
      <c r="T47" s="209">
        <f t="shared" si="2"/>
        <v>12</v>
      </c>
      <c r="U47" s="209">
        <v>5</v>
      </c>
      <c r="V47" s="209">
        <v>1</v>
      </c>
      <c r="W47" s="209">
        <v>5</v>
      </c>
      <c r="X47" s="209">
        <f t="shared" si="3"/>
        <v>5</v>
      </c>
      <c r="Y47" s="210">
        <f t="shared" si="4"/>
        <v>47</v>
      </c>
    </row>
    <row r="48" spans="1:25" ht="15.75">
      <c r="A48" s="226">
        <v>25</v>
      </c>
      <c r="B48" s="205" t="s">
        <v>406</v>
      </c>
      <c r="C48" s="206">
        <v>7324.072999999999</v>
      </c>
      <c r="D48" s="203">
        <v>1967</v>
      </c>
      <c r="E48" s="207" t="s">
        <v>102</v>
      </c>
      <c r="F48" s="209">
        <v>8</v>
      </c>
      <c r="G48" s="209">
        <v>3</v>
      </c>
      <c r="H48" s="210">
        <f t="shared" si="6"/>
        <v>24</v>
      </c>
      <c r="I48" s="209">
        <v>32</v>
      </c>
      <c r="J48" s="210">
        <v>0</v>
      </c>
      <c r="K48" s="209">
        <v>5</v>
      </c>
      <c r="L48" s="209">
        <f t="shared" si="5"/>
        <v>0</v>
      </c>
      <c r="M48" s="211">
        <v>1</v>
      </c>
      <c r="N48" s="210">
        <v>6</v>
      </c>
      <c r="O48" s="209">
        <v>1</v>
      </c>
      <c r="P48" s="209">
        <f t="shared" si="1"/>
        <v>6</v>
      </c>
      <c r="Q48" s="209" t="s">
        <v>138</v>
      </c>
      <c r="R48" s="209">
        <v>6</v>
      </c>
      <c r="S48" s="209">
        <v>2</v>
      </c>
      <c r="T48" s="209">
        <f t="shared" si="2"/>
        <v>12</v>
      </c>
      <c r="U48" s="209">
        <v>5</v>
      </c>
      <c r="V48" s="209">
        <v>1</v>
      </c>
      <c r="W48" s="209">
        <v>5</v>
      </c>
      <c r="X48" s="209">
        <f t="shared" si="3"/>
        <v>5</v>
      </c>
      <c r="Y48" s="210">
        <f t="shared" si="4"/>
        <v>47</v>
      </c>
    </row>
    <row r="49" spans="1:25" ht="15.75">
      <c r="A49" s="226">
        <v>26</v>
      </c>
      <c r="B49" s="205" t="s">
        <v>407</v>
      </c>
      <c r="C49" s="206">
        <v>1765</v>
      </c>
      <c r="D49" s="203">
        <v>1966</v>
      </c>
      <c r="E49" s="207" t="s">
        <v>102</v>
      </c>
      <c r="F49" s="209">
        <v>8</v>
      </c>
      <c r="G49" s="209">
        <v>3</v>
      </c>
      <c r="H49" s="210">
        <f t="shared" si="6"/>
        <v>24</v>
      </c>
      <c r="I49" s="209">
        <v>39</v>
      </c>
      <c r="J49" s="210">
        <v>0</v>
      </c>
      <c r="K49" s="209">
        <v>5</v>
      </c>
      <c r="L49" s="209">
        <f t="shared" si="5"/>
        <v>0</v>
      </c>
      <c r="M49" s="211">
        <v>1</v>
      </c>
      <c r="N49" s="210">
        <v>6</v>
      </c>
      <c r="O49" s="209">
        <v>1</v>
      </c>
      <c r="P49" s="209">
        <f t="shared" si="1"/>
        <v>6</v>
      </c>
      <c r="Q49" s="209" t="s">
        <v>138</v>
      </c>
      <c r="R49" s="209">
        <v>6</v>
      </c>
      <c r="S49" s="209">
        <v>2</v>
      </c>
      <c r="T49" s="209">
        <f t="shared" si="2"/>
        <v>12</v>
      </c>
      <c r="U49" s="209">
        <v>5</v>
      </c>
      <c r="V49" s="209">
        <v>1</v>
      </c>
      <c r="W49" s="209">
        <v>5</v>
      </c>
      <c r="X49" s="209">
        <f t="shared" si="3"/>
        <v>5</v>
      </c>
      <c r="Y49" s="210">
        <f t="shared" si="4"/>
        <v>47</v>
      </c>
    </row>
    <row r="50" spans="1:25" ht="15.75">
      <c r="A50" s="226">
        <v>27</v>
      </c>
      <c r="B50" s="205" t="s">
        <v>408</v>
      </c>
      <c r="C50" s="206">
        <v>10762.847</v>
      </c>
      <c r="D50" s="203">
        <v>1975</v>
      </c>
      <c r="E50" s="207" t="s">
        <v>102</v>
      </c>
      <c r="F50" s="209">
        <v>8</v>
      </c>
      <c r="G50" s="209">
        <v>3</v>
      </c>
      <c r="H50" s="210">
        <f t="shared" si="6"/>
        <v>24</v>
      </c>
      <c r="I50" s="209">
        <v>17</v>
      </c>
      <c r="J50" s="210">
        <v>0</v>
      </c>
      <c r="K50" s="209">
        <v>5</v>
      </c>
      <c r="L50" s="209">
        <f t="shared" si="5"/>
        <v>0</v>
      </c>
      <c r="M50" s="211">
        <v>1</v>
      </c>
      <c r="N50" s="210">
        <v>6</v>
      </c>
      <c r="O50" s="209">
        <v>1</v>
      </c>
      <c r="P50" s="209">
        <f t="shared" si="1"/>
        <v>6</v>
      </c>
      <c r="Q50" s="209" t="s">
        <v>138</v>
      </c>
      <c r="R50" s="209">
        <v>6</v>
      </c>
      <c r="S50" s="209">
        <v>2</v>
      </c>
      <c r="T50" s="209">
        <f t="shared" si="2"/>
        <v>12</v>
      </c>
      <c r="U50" s="209">
        <v>5</v>
      </c>
      <c r="V50" s="209">
        <v>1</v>
      </c>
      <c r="W50" s="209">
        <v>5</v>
      </c>
      <c r="X50" s="209">
        <f t="shared" si="3"/>
        <v>5</v>
      </c>
      <c r="Y50" s="210">
        <f t="shared" si="4"/>
        <v>47</v>
      </c>
    </row>
    <row r="51" spans="1:25" ht="15.75">
      <c r="A51" s="226">
        <v>28</v>
      </c>
      <c r="B51" s="205" t="s">
        <v>409</v>
      </c>
      <c r="C51" s="206">
        <v>1357.3</v>
      </c>
      <c r="D51" s="203">
        <v>1967</v>
      </c>
      <c r="E51" s="207" t="s">
        <v>102</v>
      </c>
      <c r="F51" s="209">
        <v>8</v>
      </c>
      <c r="G51" s="209">
        <v>3</v>
      </c>
      <c r="H51" s="210">
        <f t="shared" si="6"/>
        <v>24</v>
      </c>
      <c r="I51" s="209">
        <v>25</v>
      </c>
      <c r="J51" s="210">
        <v>0</v>
      </c>
      <c r="K51" s="209">
        <v>5</v>
      </c>
      <c r="L51" s="209">
        <f t="shared" si="5"/>
        <v>0</v>
      </c>
      <c r="M51" s="211">
        <v>1</v>
      </c>
      <c r="N51" s="210">
        <v>6</v>
      </c>
      <c r="O51" s="209">
        <v>1</v>
      </c>
      <c r="P51" s="209">
        <f t="shared" si="1"/>
        <v>6</v>
      </c>
      <c r="Q51" s="209" t="s">
        <v>138</v>
      </c>
      <c r="R51" s="209">
        <v>6</v>
      </c>
      <c r="S51" s="209">
        <v>2</v>
      </c>
      <c r="T51" s="209">
        <f t="shared" si="2"/>
        <v>12</v>
      </c>
      <c r="U51" s="209">
        <v>5</v>
      </c>
      <c r="V51" s="209">
        <v>1</v>
      </c>
      <c r="W51" s="209">
        <v>5</v>
      </c>
      <c r="X51" s="209">
        <f t="shared" si="3"/>
        <v>5</v>
      </c>
      <c r="Y51" s="210">
        <f t="shared" si="4"/>
        <v>47</v>
      </c>
    </row>
    <row r="52" spans="1:25" ht="15.75">
      <c r="A52" s="226">
        <v>29</v>
      </c>
      <c r="B52" s="205" t="s">
        <v>410</v>
      </c>
      <c r="C52" s="206">
        <v>3562.3</v>
      </c>
      <c r="D52" s="203">
        <v>1971</v>
      </c>
      <c r="E52" s="207" t="s">
        <v>102</v>
      </c>
      <c r="F52" s="209">
        <v>8</v>
      </c>
      <c r="G52" s="209">
        <v>3</v>
      </c>
      <c r="H52" s="210">
        <f t="shared" si="6"/>
        <v>24</v>
      </c>
      <c r="I52" s="209">
        <v>25</v>
      </c>
      <c r="J52" s="210">
        <v>0</v>
      </c>
      <c r="K52" s="209">
        <v>5</v>
      </c>
      <c r="L52" s="209">
        <f t="shared" si="5"/>
        <v>0</v>
      </c>
      <c r="M52" s="211">
        <v>1</v>
      </c>
      <c r="N52" s="210">
        <v>6</v>
      </c>
      <c r="O52" s="209">
        <v>1</v>
      </c>
      <c r="P52" s="209">
        <f aca="true" t="shared" si="7" ref="P52:P65">N52*O52</f>
        <v>6</v>
      </c>
      <c r="Q52" s="209" t="s">
        <v>138</v>
      </c>
      <c r="R52" s="209">
        <v>6</v>
      </c>
      <c r="S52" s="209">
        <v>2</v>
      </c>
      <c r="T52" s="209">
        <f aca="true" t="shared" si="8" ref="T52:T65">R52*2</f>
        <v>12</v>
      </c>
      <c r="U52" s="209">
        <v>5</v>
      </c>
      <c r="V52" s="209">
        <v>1</v>
      </c>
      <c r="W52" s="209">
        <v>5</v>
      </c>
      <c r="X52" s="209">
        <f aca="true" t="shared" si="9" ref="X52:X65">W52*V52</f>
        <v>5</v>
      </c>
      <c r="Y52" s="210">
        <f aca="true" t="shared" si="10" ref="Y52:Y65">H52+L52+P52+T52+X52</f>
        <v>47</v>
      </c>
    </row>
    <row r="53" spans="1:25" ht="15.75">
      <c r="A53" s="226">
        <v>30</v>
      </c>
      <c r="B53" s="214" t="s">
        <v>411</v>
      </c>
      <c r="C53" s="212">
        <v>2230</v>
      </c>
      <c r="D53" s="213">
        <v>1978</v>
      </c>
      <c r="E53" s="207" t="s">
        <v>102</v>
      </c>
      <c r="F53" s="208">
        <v>8</v>
      </c>
      <c r="G53" s="209">
        <v>3</v>
      </c>
      <c r="H53" s="210">
        <f t="shared" si="6"/>
        <v>24</v>
      </c>
      <c r="I53" s="209">
        <v>19.8</v>
      </c>
      <c r="J53" s="210">
        <v>0</v>
      </c>
      <c r="K53" s="209">
        <v>5</v>
      </c>
      <c r="L53" s="209">
        <f t="shared" si="5"/>
        <v>0</v>
      </c>
      <c r="M53" s="211">
        <v>1</v>
      </c>
      <c r="N53" s="210">
        <v>6</v>
      </c>
      <c r="O53" s="209">
        <v>1</v>
      </c>
      <c r="P53" s="209">
        <f t="shared" si="7"/>
        <v>6</v>
      </c>
      <c r="Q53" s="209" t="s">
        <v>138</v>
      </c>
      <c r="R53" s="209">
        <v>6</v>
      </c>
      <c r="S53" s="209">
        <v>2</v>
      </c>
      <c r="T53" s="209">
        <f t="shared" si="8"/>
        <v>12</v>
      </c>
      <c r="U53" s="209">
        <v>5</v>
      </c>
      <c r="V53" s="209">
        <v>1</v>
      </c>
      <c r="W53" s="209">
        <v>5</v>
      </c>
      <c r="X53" s="209">
        <f t="shared" si="9"/>
        <v>5</v>
      </c>
      <c r="Y53" s="210">
        <f t="shared" si="10"/>
        <v>47</v>
      </c>
    </row>
    <row r="54" spans="1:25" ht="15.75">
      <c r="A54" s="226">
        <v>31</v>
      </c>
      <c r="B54" s="205" t="s">
        <v>412</v>
      </c>
      <c r="C54" s="206">
        <v>2065.959</v>
      </c>
      <c r="D54" s="203">
        <v>1977</v>
      </c>
      <c r="E54" s="207" t="s">
        <v>102</v>
      </c>
      <c r="F54" s="209">
        <v>8</v>
      </c>
      <c r="G54" s="209">
        <v>3</v>
      </c>
      <c r="H54" s="210">
        <f t="shared" si="6"/>
        <v>24</v>
      </c>
      <c r="I54" s="209">
        <v>15</v>
      </c>
      <c r="J54" s="210">
        <v>0</v>
      </c>
      <c r="K54" s="209">
        <v>5</v>
      </c>
      <c r="L54" s="209">
        <f t="shared" si="5"/>
        <v>0</v>
      </c>
      <c r="M54" s="211">
        <v>1</v>
      </c>
      <c r="N54" s="210">
        <v>6</v>
      </c>
      <c r="O54" s="209">
        <v>1</v>
      </c>
      <c r="P54" s="209">
        <f t="shared" si="7"/>
        <v>6</v>
      </c>
      <c r="Q54" s="209" t="s">
        <v>138</v>
      </c>
      <c r="R54" s="209">
        <v>6</v>
      </c>
      <c r="S54" s="209">
        <v>2</v>
      </c>
      <c r="T54" s="209">
        <f t="shared" si="8"/>
        <v>12</v>
      </c>
      <c r="U54" s="209">
        <v>5</v>
      </c>
      <c r="V54" s="209">
        <v>1</v>
      </c>
      <c r="W54" s="209">
        <v>5</v>
      </c>
      <c r="X54" s="209">
        <f t="shared" si="9"/>
        <v>5</v>
      </c>
      <c r="Y54" s="210">
        <f t="shared" si="10"/>
        <v>47</v>
      </c>
    </row>
    <row r="55" spans="1:25" ht="15.75">
      <c r="A55" s="226">
        <v>32</v>
      </c>
      <c r="B55" s="214" t="s">
        <v>413</v>
      </c>
      <c r="C55" s="212">
        <v>1952.56</v>
      </c>
      <c r="D55" s="213">
        <v>1965</v>
      </c>
      <c r="E55" s="207" t="s">
        <v>102</v>
      </c>
      <c r="F55" s="208">
        <v>8</v>
      </c>
      <c r="G55" s="209">
        <v>3</v>
      </c>
      <c r="H55" s="210">
        <f t="shared" si="6"/>
        <v>24</v>
      </c>
      <c r="I55" s="209">
        <v>27</v>
      </c>
      <c r="J55" s="210">
        <v>0</v>
      </c>
      <c r="K55" s="209">
        <v>5</v>
      </c>
      <c r="L55" s="209">
        <f aca="true" t="shared" si="11" ref="L55:L65">J55*K55</f>
        <v>0</v>
      </c>
      <c r="M55" s="211">
        <v>1</v>
      </c>
      <c r="N55" s="210">
        <v>6</v>
      </c>
      <c r="O55" s="209">
        <v>1</v>
      </c>
      <c r="P55" s="209">
        <f t="shared" si="7"/>
        <v>6</v>
      </c>
      <c r="Q55" s="209" t="s">
        <v>138</v>
      </c>
      <c r="R55" s="209">
        <v>6</v>
      </c>
      <c r="S55" s="209">
        <v>2</v>
      </c>
      <c r="T55" s="209">
        <f t="shared" si="8"/>
        <v>12</v>
      </c>
      <c r="U55" s="209">
        <v>5</v>
      </c>
      <c r="V55" s="209">
        <v>1</v>
      </c>
      <c r="W55" s="209">
        <v>5</v>
      </c>
      <c r="X55" s="209">
        <f t="shared" si="9"/>
        <v>5</v>
      </c>
      <c r="Y55" s="210">
        <f t="shared" si="10"/>
        <v>47</v>
      </c>
    </row>
    <row r="56" spans="1:25" ht="15.75">
      <c r="A56" s="226">
        <v>33</v>
      </c>
      <c r="B56" s="214" t="s">
        <v>414</v>
      </c>
      <c r="C56" s="206">
        <v>2444.632</v>
      </c>
      <c r="D56" s="203">
        <v>1967</v>
      </c>
      <c r="E56" s="207" t="s">
        <v>102</v>
      </c>
      <c r="F56" s="209">
        <v>8</v>
      </c>
      <c r="G56" s="209">
        <v>3</v>
      </c>
      <c r="H56" s="210">
        <f t="shared" si="6"/>
        <v>24</v>
      </c>
      <c r="I56" s="209">
        <v>39</v>
      </c>
      <c r="J56" s="210">
        <v>0</v>
      </c>
      <c r="K56" s="209">
        <v>5</v>
      </c>
      <c r="L56" s="209">
        <f t="shared" si="11"/>
        <v>0</v>
      </c>
      <c r="M56" s="211">
        <v>1</v>
      </c>
      <c r="N56" s="210">
        <v>6</v>
      </c>
      <c r="O56" s="209">
        <v>1</v>
      </c>
      <c r="P56" s="209">
        <f t="shared" si="7"/>
        <v>6</v>
      </c>
      <c r="Q56" s="209" t="s">
        <v>138</v>
      </c>
      <c r="R56" s="209">
        <v>6</v>
      </c>
      <c r="S56" s="209">
        <v>2</v>
      </c>
      <c r="T56" s="209">
        <f t="shared" si="8"/>
        <v>12</v>
      </c>
      <c r="U56" s="209">
        <v>5</v>
      </c>
      <c r="V56" s="209">
        <v>1</v>
      </c>
      <c r="W56" s="209">
        <v>5</v>
      </c>
      <c r="X56" s="209">
        <f t="shared" si="9"/>
        <v>5</v>
      </c>
      <c r="Y56" s="210">
        <f t="shared" si="10"/>
        <v>47</v>
      </c>
    </row>
    <row r="57" spans="1:25" ht="15.75">
      <c r="A57" s="226">
        <v>34</v>
      </c>
      <c r="B57" s="214" t="s">
        <v>415</v>
      </c>
      <c r="C57" s="206">
        <v>6801.965</v>
      </c>
      <c r="D57" s="203">
        <v>1971</v>
      </c>
      <c r="E57" s="207" t="s">
        <v>102</v>
      </c>
      <c r="F57" s="209">
        <v>8</v>
      </c>
      <c r="G57" s="209">
        <v>3</v>
      </c>
      <c r="H57" s="210">
        <f t="shared" si="6"/>
        <v>24</v>
      </c>
      <c r="I57" s="209">
        <v>21</v>
      </c>
      <c r="J57" s="210">
        <v>0</v>
      </c>
      <c r="K57" s="209">
        <v>5</v>
      </c>
      <c r="L57" s="209">
        <f t="shared" si="11"/>
        <v>0</v>
      </c>
      <c r="M57" s="211">
        <v>1</v>
      </c>
      <c r="N57" s="210">
        <v>6</v>
      </c>
      <c r="O57" s="209">
        <v>1</v>
      </c>
      <c r="P57" s="209">
        <f t="shared" si="7"/>
        <v>6</v>
      </c>
      <c r="Q57" s="209" t="s">
        <v>138</v>
      </c>
      <c r="R57" s="209">
        <v>6</v>
      </c>
      <c r="S57" s="209">
        <v>2</v>
      </c>
      <c r="T57" s="209">
        <f t="shared" si="8"/>
        <v>12</v>
      </c>
      <c r="U57" s="209">
        <v>5</v>
      </c>
      <c r="V57" s="209">
        <v>1</v>
      </c>
      <c r="W57" s="209">
        <v>5</v>
      </c>
      <c r="X57" s="209">
        <f t="shared" si="9"/>
        <v>5</v>
      </c>
      <c r="Y57" s="210">
        <f t="shared" si="10"/>
        <v>47</v>
      </c>
    </row>
    <row r="58" spans="1:25" ht="15.75">
      <c r="A58" s="226">
        <v>35</v>
      </c>
      <c r="B58" s="214" t="s">
        <v>416</v>
      </c>
      <c r="C58" s="206">
        <v>6955.125</v>
      </c>
      <c r="D58" s="203">
        <v>1971</v>
      </c>
      <c r="E58" s="207" t="s">
        <v>102</v>
      </c>
      <c r="F58" s="209">
        <v>8</v>
      </c>
      <c r="G58" s="209">
        <v>3</v>
      </c>
      <c r="H58" s="210">
        <f t="shared" si="6"/>
        <v>24</v>
      </c>
      <c r="I58" s="209">
        <v>20</v>
      </c>
      <c r="J58" s="210">
        <v>0</v>
      </c>
      <c r="K58" s="209">
        <v>5</v>
      </c>
      <c r="L58" s="209">
        <f t="shared" si="11"/>
        <v>0</v>
      </c>
      <c r="M58" s="211">
        <v>1</v>
      </c>
      <c r="N58" s="210">
        <v>6</v>
      </c>
      <c r="O58" s="209">
        <v>1</v>
      </c>
      <c r="P58" s="209">
        <f t="shared" si="7"/>
        <v>6</v>
      </c>
      <c r="Q58" s="209" t="s">
        <v>138</v>
      </c>
      <c r="R58" s="209">
        <v>6</v>
      </c>
      <c r="S58" s="209">
        <v>2</v>
      </c>
      <c r="T58" s="209">
        <f t="shared" si="8"/>
        <v>12</v>
      </c>
      <c r="U58" s="209">
        <v>5</v>
      </c>
      <c r="V58" s="209">
        <v>1</v>
      </c>
      <c r="W58" s="209">
        <v>5</v>
      </c>
      <c r="X58" s="209">
        <f t="shared" si="9"/>
        <v>5</v>
      </c>
      <c r="Y58" s="210">
        <f t="shared" si="10"/>
        <v>47</v>
      </c>
    </row>
    <row r="59" spans="1:25" ht="15.75">
      <c r="A59" s="226">
        <v>36</v>
      </c>
      <c r="B59" s="214" t="s">
        <v>417</v>
      </c>
      <c r="C59" s="212">
        <v>1407.969</v>
      </c>
      <c r="D59" s="213">
        <v>1971</v>
      </c>
      <c r="E59" s="207" t="s">
        <v>102</v>
      </c>
      <c r="F59" s="208">
        <v>8</v>
      </c>
      <c r="G59" s="209">
        <v>3</v>
      </c>
      <c r="H59" s="210">
        <f t="shared" si="6"/>
        <v>24</v>
      </c>
      <c r="I59" s="209">
        <v>21</v>
      </c>
      <c r="J59" s="210">
        <v>0</v>
      </c>
      <c r="K59" s="209">
        <v>5</v>
      </c>
      <c r="L59" s="209">
        <f t="shared" si="11"/>
        <v>0</v>
      </c>
      <c r="M59" s="211">
        <v>1</v>
      </c>
      <c r="N59" s="210">
        <v>6</v>
      </c>
      <c r="O59" s="209">
        <v>1</v>
      </c>
      <c r="P59" s="209">
        <f t="shared" si="7"/>
        <v>6</v>
      </c>
      <c r="Q59" s="209" t="s">
        <v>138</v>
      </c>
      <c r="R59" s="209">
        <v>6</v>
      </c>
      <c r="S59" s="209">
        <v>2</v>
      </c>
      <c r="T59" s="209">
        <f t="shared" si="8"/>
        <v>12</v>
      </c>
      <c r="U59" s="209">
        <v>5</v>
      </c>
      <c r="V59" s="209">
        <v>1</v>
      </c>
      <c r="W59" s="209">
        <v>5</v>
      </c>
      <c r="X59" s="209">
        <f t="shared" si="9"/>
        <v>5</v>
      </c>
      <c r="Y59" s="210">
        <f t="shared" si="10"/>
        <v>47</v>
      </c>
    </row>
    <row r="60" spans="1:25" ht="15.75">
      <c r="A60" s="226">
        <v>37</v>
      </c>
      <c r="B60" s="214" t="s">
        <v>418</v>
      </c>
      <c r="C60" s="212">
        <v>1153.153</v>
      </c>
      <c r="D60" s="213">
        <v>1963</v>
      </c>
      <c r="E60" s="207" t="s">
        <v>102</v>
      </c>
      <c r="F60" s="208">
        <v>8</v>
      </c>
      <c r="G60" s="209">
        <v>3</v>
      </c>
      <c r="H60" s="210">
        <f t="shared" si="6"/>
        <v>24</v>
      </c>
      <c r="I60" s="209">
        <v>35</v>
      </c>
      <c r="J60" s="210">
        <v>0</v>
      </c>
      <c r="K60" s="209">
        <v>5</v>
      </c>
      <c r="L60" s="209">
        <f t="shared" si="11"/>
        <v>0</v>
      </c>
      <c r="M60" s="211">
        <v>1</v>
      </c>
      <c r="N60" s="210">
        <v>6</v>
      </c>
      <c r="O60" s="209">
        <v>1</v>
      </c>
      <c r="P60" s="209">
        <f t="shared" si="7"/>
        <v>6</v>
      </c>
      <c r="Q60" s="209" t="s">
        <v>138</v>
      </c>
      <c r="R60" s="209">
        <v>6</v>
      </c>
      <c r="S60" s="209">
        <v>2</v>
      </c>
      <c r="T60" s="209">
        <f t="shared" si="8"/>
        <v>12</v>
      </c>
      <c r="U60" s="209">
        <v>5</v>
      </c>
      <c r="V60" s="209">
        <v>1</v>
      </c>
      <c r="W60" s="209">
        <v>5</v>
      </c>
      <c r="X60" s="209">
        <f t="shared" si="9"/>
        <v>5</v>
      </c>
      <c r="Y60" s="210">
        <f t="shared" si="10"/>
        <v>47</v>
      </c>
    </row>
    <row r="61" spans="1:25" ht="15.75">
      <c r="A61" s="226">
        <v>38</v>
      </c>
      <c r="B61" s="214" t="s">
        <v>419</v>
      </c>
      <c r="C61" s="212">
        <v>2062.2619999999997</v>
      </c>
      <c r="D61" s="213">
        <v>1973</v>
      </c>
      <c r="E61" s="207" t="s">
        <v>102</v>
      </c>
      <c r="F61" s="208">
        <v>8</v>
      </c>
      <c r="G61" s="209">
        <v>3</v>
      </c>
      <c r="H61" s="210">
        <f t="shared" si="6"/>
        <v>24</v>
      </c>
      <c r="I61" s="209">
        <v>22</v>
      </c>
      <c r="J61" s="210">
        <v>0</v>
      </c>
      <c r="K61" s="209">
        <v>5</v>
      </c>
      <c r="L61" s="209">
        <f t="shared" si="11"/>
        <v>0</v>
      </c>
      <c r="M61" s="211">
        <v>1</v>
      </c>
      <c r="N61" s="210">
        <v>6</v>
      </c>
      <c r="O61" s="209">
        <v>1</v>
      </c>
      <c r="P61" s="209">
        <f t="shared" si="7"/>
        <v>6</v>
      </c>
      <c r="Q61" s="209" t="s">
        <v>138</v>
      </c>
      <c r="R61" s="209">
        <v>6</v>
      </c>
      <c r="S61" s="209">
        <v>2</v>
      </c>
      <c r="T61" s="209">
        <f t="shared" si="8"/>
        <v>12</v>
      </c>
      <c r="U61" s="209">
        <v>5</v>
      </c>
      <c r="V61" s="209">
        <v>1</v>
      </c>
      <c r="W61" s="209">
        <v>5</v>
      </c>
      <c r="X61" s="209">
        <f t="shared" si="9"/>
        <v>5</v>
      </c>
      <c r="Y61" s="210">
        <f t="shared" si="10"/>
        <v>47</v>
      </c>
    </row>
    <row r="62" spans="1:25" ht="15.75">
      <c r="A62" s="226">
        <v>39</v>
      </c>
      <c r="B62" s="205" t="s">
        <v>420</v>
      </c>
      <c r="C62" s="206">
        <v>6918.4310000000005</v>
      </c>
      <c r="D62" s="203">
        <v>1971</v>
      </c>
      <c r="E62" s="207" t="s">
        <v>102</v>
      </c>
      <c r="F62" s="209">
        <v>8</v>
      </c>
      <c r="G62" s="209">
        <v>3</v>
      </c>
      <c r="H62" s="210">
        <f t="shared" si="6"/>
        <v>24</v>
      </c>
      <c r="I62" s="209">
        <v>20</v>
      </c>
      <c r="J62" s="210">
        <v>0</v>
      </c>
      <c r="K62" s="209">
        <v>5</v>
      </c>
      <c r="L62" s="209">
        <f t="shared" si="11"/>
        <v>0</v>
      </c>
      <c r="M62" s="211">
        <v>1</v>
      </c>
      <c r="N62" s="210">
        <v>6</v>
      </c>
      <c r="O62" s="209">
        <v>1</v>
      </c>
      <c r="P62" s="209">
        <f t="shared" si="7"/>
        <v>6</v>
      </c>
      <c r="Q62" s="209" t="s">
        <v>138</v>
      </c>
      <c r="R62" s="209">
        <v>6</v>
      </c>
      <c r="S62" s="209">
        <v>2</v>
      </c>
      <c r="T62" s="209">
        <f t="shared" si="8"/>
        <v>12</v>
      </c>
      <c r="U62" s="209">
        <v>5</v>
      </c>
      <c r="V62" s="209">
        <v>1</v>
      </c>
      <c r="W62" s="209">
        <v>5</v>
      </c>
      <c r="X62" s="209">
        <f t="shared" si="9"/>
        <v>5</v>
      </c>
      <c r="Y62" s="210">
        <f t="shared" si="10"/>
        <v>47</v>
      </c>
    </row>
    <row r="63" spans="1:25" ht="15.75">
      <c r="A63" s="226">
        <v>40</v>
      </c>
      <c r="B63" s="205" t="s">
        <v>421</v>
      </c>
      <c r="C63" s="206">
        <v>7157.1849999999995</v>
      </c>
      <c r="D63" s="203">
        <v>1970</v>
      </c>
      <c r="E63" s="207" t="s">
        <v>102</v>
      </c>
      <c r="F63" s="209">
        <v>8</v>
      </c>
      <c r="G63" s="209">
        <v>3</v>
      </c>
      <c r="H63" s="210">
        <f t="shared" si="6"/>
        <v>24</v>
      </c>
      <c r="I63" s="209">
        <v>31</v>
      </c>
      <c r="J63" s="210">
        <v>0</v>
      </c>
      <c r="K63" s="209">
        <v>5</v>
      </c>
      <c r="L63" s="209">
        <f t="shared" si="11"/>
        <v>0</v>
      </c>
      <c r="M63" s="211">
        <v>1</v>
      </c>
      <c r="N63" s="210">
        <v>6</v>
      </c>
      <c r="O63" s="209">
        <v>1</v>
      </c>
      <c r="P63" s="209">
        <f t="shared" si="7"/>
        <v>6</v>
      </c>
      <c r="Q63" s="209" t="s">
        <v>138</v>
      </c>
      <c r="R63" s="209">
        <v>6</v>
      </c>
      <c r="S63" s="209">
        <v>2</v>
      </c>
      <c r="T63" s="209">
        <f t="shared" si="8"/>
        <v>12</v>
      </c>
      <c r="U63" s="209">
        <v>5</v>
      </c>
      <c r="V63" s="209">
        <v>1</v>
      </c>
      <c r="W63" s="209">
        <v>5</v>
      </c>
      <c r="X63" s="209">
        <f t="shared" si="9"/>
        <v>5</v>
      </c>
      <c r="Y63" s="210">
        <f t="shared" si="10"/>
        <v>47</v>
      </c>
    </row>
    <row r="64" spans="1:25" ht="15.75">
      <c r="A64" s="226">
        <v>41</v>
      </c>
      <c r="B64" s="205" t="s">
        <v>422</v>
      </c>
      <c r="C64" s="212">
        <v>1561.421</v>
      </c>
      <c r="D64" s="213">
        <v>1971</v>
      </c>
      <c r="E64" s="207" t="s">
        <v>102</v>
      </c>
      <c r="F64" s="208">
        <v>8</v>
      </c>
      <c r="G64" s="209">
        <v>3</v>
      </c>
      <c r="H64" s="210">
        <f t="shared" si="6"/>
        <v>24</v>
      </c>
      <c r="I64" s="209">
        <v>21</v>
      </c>
      <c r="J64" s="210">
        <v>0</v>
      </c>
      <c r="K64" s="209">
        <v>5</v>
      </c>
      <c r="L64" s="209">
        <f t="shared" si="11"/>
        <v>0</v>
      </c>
      <c r="M64" s="211">
        <v>1</v>
      </c>
      <c r="N64" s="210">
        <v>6</v>
      </c>
      <c r="O64" s="209">
        <v>1</v>
      </c>
      <c r="P64" s="209">
        <f t="shared" si="7"/>
        <v>6</v>
      </c>
      <c r="Q64" s="209" t="s">
        <v>138</v>
      </c>
      <c r="R64" s="209">
        <v>6</v>
      </c>
      <c r="S64" s="209">
        <v>2</v>
      </c>
      <c r="T64" s="209">
        <f t="shared" si="8"/>
        <v>12</v>
      </c>
      <c r="U64" s="209">
        <v>5</v>
      </c>
      <c r="V64" s="209">
        <v>1</v>
      </c>
      <c r="W64" s="209">
        <v>5</v>
      </c>
      <c r="X64" s="209">
        <f t="shared" si="9"/>
        <v>5</v>
      </c>
      <c r="Y64" s="210">
        <f t="shared" si="10"/>
        <v>47</v>
      </c>
    </row>
    <row r="65" spans="1:25" ht="15.75">
      <c r="A65" s="226">
        <v>42</v>
      </c>
      <c r="B65" s="204" t="s">
        <v>423</v>
      </c>
      <c r="C65" s="206">
        <v>22617.769</v>
      </c>
      <c r="D65" s="203">
        <v>1972</v>
      </c>
      <c r="E65" s="207" t="s">
        <v>102</v>
      </c>
      <c r="F65" s="209">
        <v>8</v>
      </c>
      <c r="G65" s="209">
        <v>3</v>
      </c>
      <c r="H65" s="210">
        <f t="shared" si="6"/>
        <v>24</v>
      </c>
      <c r="I65" s="209">
        <v>33</v>
      </c>
      <c r="J65" s="210">
        <v>0</v>
      </c>
      <c r="K65" s="209">
        <v>5</v>
      </c>
      <c r="L65" s="209">
        <f t="shared" si="11"/>
        <v>0</v>
      </c>
      <c r="M65" s="211">
        <v>1</v>
      </c>
      <c r="N65" s="210">
        <v>6</v>
      </c>
      <c r="O65" s="209">
        <v>1</v>
      </c>
      <c r="P65" s="209">
        <f t="shared" si="7"/>
        <v>6</v>
      </c>
      <c r="Q65" s="209" t="s">
        <v>138</v>
      </c>
      <c r="R65" s="209">
        <v>6</v>
      </c>
      <c r="S65" s="209">
        <v>2</v>
      </c>
      <c r="T65" s="209">
        <f t="shared" si="8"/>
        <v>12</v>
      </c>
      <c r="U65" s="209">
        <v>5</v>
      </c>
      <c r="V65" s="209">
        <v>1</v>
      </c>
      <c r="W65" s="209">
        <v>5</v>
      </c>
      <c r="X65" s="209">
        <f t="shared" si="9"/>
        <v>5</v>
      </c>
      <c r="Y65" s="210">
        <f t="shared" si="10"/>
        <v>47</v>
      </c>
    </row>
    <row r="66" spans="1:25" ht="15.75">
      <c r="A66" s="78"/>
      <c r="B66" s="79" t="s">
        <v>139</v>
      </c>
      <c r="C66" s="80">
        <v>403845023</v>
      </c>
      <c r="D66" s="80"/>
      <c r="E66" s="80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</sheetData>
  <sheetProtection/>
  <mergeCells count="34">
    <mergeCell ref="U20:X20"/>
    <mergeCell ref="U21:U22"/>
    <mergeCell ref="V21:V22"/>
    <mergeCell ref="W21:W22"/>
    <mergeCell ref="X21:X22"/>
    <mergeCell ref="A20:A22"/>
    <mergeCell ref="B20:B22"/>
    <mergeCell ref="C20:C22"/>
    <mergeCell ref="M21:M22"/>
    <mergeCell ref="D20:H20"/>
    <mergeCell ref="D21:E21"/>
    <mergeCell ref="F21:F22"/>
    <mergeCell ref="G21:G22"/>
    <mergeCell ref="H21:H22"/>
    <mergeCell ref="M20:P20"/>
    <mergeCell ref="S21:S22"/>
    <mergeCell ref="T21:T22"/>
    <mergeCell ref="I20:L20"/>
    <mergeCell ref="Q21:Q22"/>
    <mergeCell ref="R21:R22"/>
    <mergeCell ref="Q20:T20"/>
    <mergeCell ref="N21:N22"/>
    <mergeCell ref="O21:O22"/>
    <mergeCell ref="P21:P22"/>
    <mergeCell ref="C28:D28"/>
    <mergeCell ref="A14:Y14"/>
    <mergeCell ref="A15:Y15"/>
    <mergeCell ref="A16:Y16"/>
    <mergeCell ref="A17:Y17"/>
    <mergeCell ref="Y20:Y22"/>
    <mergeCell ref="I21:I22"/>
    <mergeCell ref="J21:J22"/>
    <mergeCell ref="K21:K22"/>
    <mergeCell ref="L21:L22"/>
  </mergeCells>
  <printOptions horizontalCentered="1"/>
  <pageMargins left="0.1968503937007874" right="0.1968503937007874" top="0.9448818897637796" bottom="0.35433070866141736" header="0.31496062992125984" footer="0.31496062992125984"/>
  <pageSetup fitToHeight="12" horizontalDpi="300" verticalDpi="300" orientation="landscape" paperSize="8" scale="65" r:id="rId1"/>
  <headerFooter alignWithMargins="0">
    <oddHeader>&amp;R&amp;"Times New Roman Cyr,обычный"Приложение №3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5"/>
  <sheetViews>
    <sheetView view="pageBreakPreview" zoomScale="75" zoomScaleNormal="78" zoomScaleSheetLayoutView="75" zoomScalePageLayoutView="0" workbookViewId="0" topLeftCell="A4">
      <selection activeCell="A38" sqref="A38"/>
    </sheetView>
  </sheetViews>
  <sheetFormatPr defaultColWidth="9.140625" defaultRowHeight="15"/>
  <cols>
    <col min="1" max="1" width="5.28125" style="14" customWidth="1"/>
    <col min="2" max="2" width="52.421875" style="24" customWidth="1"/>
    <col min="3" max="3" width="20.7109375" style="138" customWidth="1"/>
    <col min="4" max="4" width="12.7109375" style="138" customWidth="1"/>
    <col min="5" max="5" width="11.57421875" style="138" customWidth="1"/>
    <col min="6" max="6" width="12.8515625" style="138" customWidth="1"/>
    <col min="7" max="7" width="12.57421875" style="187" customWidth="1"/>
    <col min="8" max="8" width="11.8515625" style="188" customWidth="1"/>
    <col min="9" max="9" width="12.28125" style="138" customWidth="1"/>
    <col min="10" max="10" width="14.7109375" style="138" customWidth="1"/>
    <col min="11" max="11" width="13.7109375" style="138" customWidth="1"/>
    <col min="12" max="12" width="14.28125" style="138" customWidth="1"/>
    <col min="13" max="13" width="14.8515625" style="138" customWidth="1"/>
    <col min="14" max="14" width="9.57421875" style="138" customWidth="1"/>
    <col min="15" max="15" width="15.7109375" style="138" customWidth="1"/>
    <col min="16" max="16" width="14.421875" style="138" customWidth="1"/>
    <col min="17" max="17" width="15.28125" style="138" customWidth="1"/>
    <col min="18" max="18" width="15.140625" style="138" customWidth="1"/>
    <col min="19" max="16384" width="9.140625" style="14" customWidth="1"/>
  </cols>
  <sheetData>
    <row r="1" spans="1:20" s="83" customFormat="1" ht="24" customHeight="1">
      <c r="A1" s="277" t="s">
        <v>225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s="83" customFormat="1" ht="19.5" customHeight="1">
      <c r="A2" s="328" t="s">
        <v>158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0" s="83" customFormat="1" ht="19.5" customHeight="1">
      <c r="A3" s="276" t="s">
        <v>379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18" ht="39" customHeight="1">
      <c r="A4" s="278" t="s">
        <v>226</v>
      </c>
      <c r="B4" s="326" t="s">
        <v>90</v>
      </c>
      <c r="C4" s="322" t="s">
        <v>227</v>
      </c>
      <c r="D4" s="323"/>
      <c r="E4" s="323"/>
      <c r="F4" s="323"/>
      <c r="G4" s="323" t="s">
        <v>228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18" ht="81" customHeight="1">
      <c r="A5" s="278"/>
      <c r="B5" s="326"/>
      <c r="C5" s="330" t="s">
        <v>229</v>
      </c>
      <c r="D5" s="320" t="s">
        <v>230</v>
      </c>
      <c r="E5" s="327" t="s">
        <v>231</v>
      </c>
      <c r="F5" s="327" t="s">
        <v>232</v>
      </c>
      <c r="G5" s="324" t="s">
        <v>233</v>
      </c>
      <c r="H5" s="325"/>
      <c r="I5" s="319" t="s">
        <v>234</v>
      </c>
      <c r="J5" s="319"/>
      <c r="K5" s="319" t="s">
        <v>235</v>
      </c>
      <c r="L5" s="319"/>
      <c r="M5" s="319" t="s">
        <v>236</v>
      </c>
      <c r="N5" s="319"/>
      <c r="O5" s="319" t="s">
        <v>237</v>
      </c>
      <c r="P5" s="319"/>
      <c r="Q5" s="319" t="s">
        <v>238</v>
      </c>
      <c r="R5" s="319"/>
    </row>
    <row r="6" spans="1:18" s="87" customFormat="1" ht="102" customHeight="1">
      <c r="A6" s="278"/>
      <c r="B6" s="326"/>
      <c r="C6" s="331"/>
      <c r="D6" s="321"/>
      <c r="E6" s="321"/>
      <c r="F6" s="321"/>
      <c r="G6" s="140" t="s">
        <v>239</v>
      </c>
      <c r="H6" s="141" t="s">
        <v>240</v>
      </c>
      <c r="I6" s="142" t="s">
        <v>239</v>
      </c>
      <c r="J6" s="143" t="s">
        <v>241</v>
      </c>
      <c r="K6" s="143" t="s">
        <v>239</v>
      </c>
      <c r="L6" s="143" t="s">
        <v>240</v>
      </c>
      <c r="M6" s="143" t="s">
        <v>239</v>
      </c>
      <c r="N6" s="142" t="s">
        <v>242</v>
      </c>
      <c r="O6" s="143" t="s">
        <v>239</v>
      </c>
      <c r="P6" s="144" t="s">
        <v>240</v>
      </c>
      <c r="Q6" s="143" t="s">
        <v>239</v>
      </c>
      <c r="R6" s="144" t="s">
        <v>240</v>
      </c>
    </row>
    <row r="7" spans="1:18" s="9" customFormat="1" ht="19.5" customHeight="1">
      <c r="A7" s="84">
        <v>1</v>
      </c>
      <c r="B7" s="60">
        <v>2</v>
      </c>
      <c r="C7" s="145">
        <v>3</v>
      </c>
      <c r="D7" s="146">
        <v>4</v>
      </c>
      <c r="E7" s="147" t="s">
        <v>82</v>
      </c>
      <c r="F7" s="147" t="s">
        <v>83</v>
      </c>
      <c r="G7" s="147" t="s">
        <v>84</v>
      </c>
      <c r="H7" s="148" t="s">
        <v>85</v>
      </c>
      <c r="I7" s="147" t="s">
        <v>86</v>
      </c>
      <c r="J7" s="149" t="s">
        <v>87</v>
      </c>
      <c r="K7" s="149" t="s">
        <v>88</v>
      </c>
      <c r="L7" s="149" t="s">
        <v>89</v>
      </c>
      <c r="M7" s="149" t="s">
        <v>169</v>
      </c>
      <c r="N7" s="147" t="s">
        <v>170</v>
      </c>
      <c r="O7" s="149" t="s">
        <v>172</v>
      </c>
      <c r="P7" s="149" t="s">
        <v>173</v>
      </c>
      <c r="Q7" s="149" t="s">
        <v>174</v>
      </c>
      <c r="R7" s="149" t="s">
        <v>243</v>
      </c>
    </row>
    <row r="8" spans="1:18" s="9" customFormat="1" ht="24" customHeight="1" hidden="1">
      <c r="A8" s="150">
        <v>1</v>
      </c>
      <c r="B8" s="151" t="s">
        <v>244</v>
      </c>
      <c r="C8" s="145" t="s">
        <v>245</v>
      </c>
      <c r="D8" s="152" t="s">
        <v>246</v>
      </c>
      <c r="E8" s="147" t="s">
        <v>102</v>
      </c>
      <c r="F8" s="153">
        <v>4370</v>
      </c>
      <c r="G8" s="147" t="s">
        <v>247</v>
      </c>
      <c r="H8" s="148" t="s">
        <v>248</v>
      </c>
      <c r="I8" s="147" t="s">
        <v>249</v>
      </c>
      <c r="J8" s="154">
        <v>22338</v>
      </c>
      <c r="K8" s="145">
        <v>4503.2</v>
      </c>
      <c r="L8" s="145">
        <v>10.4</v>
      </c>
      <c r="M8" s="145">
        <v>9030</v>
      </c>
      <c r="N8" s="147" t="s">
        <v>250</v>
      </c>
      <c r="O8" s="149">
        <f aca="true" t="shared" si="0" ref="O8:O13">G8+I8</f>
        <v>19590.23</v>
      </c>
      <c r="P8" s="149">
        <f aca="true" t="shared" si="1" ref="P8:P13">H8+J8</f>
        <v>23930.06</v>
      </c>
      <c r="Q8" s="155">
        <v>0.28358548044671683</v>
      </c>
      <c r="R8" s="155">
        <v>0.37</v>
      </c>
    </row>
    <row r="9" spans="1:18" s="9" customFormat="1" ht="24" customHeight="1" hidden="1">
      <c r="A9" s="156">
        <v>2</v>
      </c>
      <c r="B9" s="157" t="s">
        <v>251</v>
      </c>
      <c r="C9" s="145" t="s">
        <v>252</v>
      </c>
      <c r="D9" s="158" t="s">
        <v>253</v>
      </c>
      <c r="E9" s="147" t="s">
        <v>102</v>
      </c>
      <c r="F9" s="153">
        <v>2241</v>
      </c>
      <c r="G9" s="147" t="s">
        <v>254</v>
      </c>
      <c r="H9" s="148" t="s">
        <v>255</v>
      </c>
      <c r="I9" s="147" t="s">
        <v>256</v>
      </c>
      <c r="J9" s="154">
        <v>17520</v>
      </c>
      <c r="K9" s="145">
        <v>832.5</v>
      </c>
      <c r="L9" s="145">
        <v>11.1</v>
      </c>
      <c r="M9" s="145">
        <v>5138</v>
      </c>
      <c r="N9" s="147" t="s">
        <v>257</v>
      </c>
      <c r="O9" s="149">
        <f t="shared" si="0"/>
        <v>8374.5</v>
      </c>
      <c r="P9" s="149">
        <f t="shared" si="1"/>
        <v>18729.6</v>
      </c>
      <c r="Q9" s="155">
        <v>0.11149553571428573</v>
      </c>
      <c r="R9" s="155">
        <v>0.37</v>
      </c>
    </row>
    <row r="10" spans="1:18" s="9" customFormat="1" ht="24" customHeight="1" hidden="1">
      <c r="A10" s="156">
        <v>3</v>
      </c>
      <c r="B10" s="159" t="s">
        <v>258</v>
      </c>
      <c r="C10" s="145">
        <v>1964</v>
      </c>
      <c r="D10" s="152" t="s">
        <v>259</v>
      </c>
      <c r="E10" s="147" t="s">
        <v>102</v>
      </c>
      <c r="F10" s="160">
        <v>4251</v>
      </c>
      <c r="G10" s="147" t="s">
        <v>260</v>
      </c>
      <c r="H10" s="148" t="s">
        <v>261</v>
      </c>
      <c r="I10" s="147" t="s">
        <v>262</v>
      </c>
      <c r="J10" s="154">
        <v>28032</v>
      </c>
      <c r="K10" s="145">
        <v>2059.2</v>
      </c>
      <c r="L10" s="145">
        <v>10.4</v>
      </c>
      <c r="M10" s="145">
        <v>13199</v>
      </c>
      <c r="N10" s="147" t="s">
        <v>263</v>
      </c>
      <c r="O10" s="149">
        <f t="shared" si="0"/>
        <v>10772.55</v>
      </c>
      <c r="P10" s="149">
        <f t="shared" si="1"/>
        <v>29624</v>
      </c>
      <c r="Q10" s="155">
        <v>0.19721325376884422</v>
      </c>
      <c r="R10" s="155">
        <v>0.37</v>
      </c>
    </row>
    <row r="11" spans="1:18" s="9" customFormat="1" ht="24" customHeight="1" hidden="1">
      <c r="A11" s="150">
        <v>4</v>
      </c>
      <c r="B11" s="157" t="s">
        <v>264</v>
      </c>
      <c r="C11" s="145">
        <v>1972</v>
      </c>
      <c r="D11" s="152" t="s">
        <v>265</v>
      </c>
      <c r="E11" s="147" t="s">
        <v>102</v>
      </c>
      <c r="F11" s="153">
        <v>11388</v>
      </c>
      <c r="G11" s="147" t="s">
        <v>266</v>
      </c>
      <c r="H11" s="148" t="s">
        <v>267</v>
      </c>
      <c r="I11" s="147" t="s">
        <v>268</v>
      </c>
      <c r="J11" s="154">
        <v>219000</v>
      </c>
      <c r="K11" s="145">
        <v>5405.7</v>
      </c>
      <c r="L11" s="145">
        <v>11.1</v>
      </c>
      <c r="M11" s="145">
        <v>18088</v>
      </c>
      <c r="N11" s="147" t="s">
        <v>269</v>
      </c>
      <c r="O11" s="149">
        <f t="shared" si="0"/>
        <v>48908.95</v>
      </c>
      <c r="P11" s="149">
        <f t="shared" si="1"/>
        <v>222456</v>
      </c>
      <c r="Q11" s="155">
        <v>0.30492838541666667</v>
      </c>
      <c r="R11" s="155">
        <v>0.35</v>
      </c>
    </row>
    <row r="12" spans="1:18" s="9" customFormat="1" ht="24" customHeight="1" hidden="1">
      <c r="A12" s="156">
        <v>5</v>
      </c>
      <c r="B12" s="151" t="s">
        <v>270</v>
      </c>
      <c r="C12" s="145" t="s">
        <v>271</v>
      </c>
      <c r="D12" s="152" t="s">
        <v>272</v>
      </c>
      <c r="E12" s="147" t="s">
        <v>102</v>
      </c>
      <c r="F12" s="153">
        <v>4257</v>
      </c>
      <c r="G12" s="147" t="s">
        <v>273</v>
      </c>
      <c r="H12" s="148" t="s">
        <v>274</v>
      </c>
      <c r="I12" s="147" t="s">
        <v>275</v>
      </c>
      <c r="J12" s="154">
        <v>17520</v>
      </c>
      <c r="K12" s="145">
        <v>2329.6</v>
      </c>
      <c r="L12" s="145">
        <v>10.4</v>
      </c>
      <c r="M12" s="145">
        <v>16726</v>
      </c>
      <c r="N12" s="147" t="s">
        <v>276</v>
      </c>
      <c r="O12" s="149">
        <f t="shared" si="0"/>
        <v>4032.1</v>
      </c>
      <c r="P12" s="149">
        <f t="shared" si="1"/>
        <v>18955.29</v>
      </c>
      <c r="Q12" s="155">
        <v>0.35628827623685805</v>
      </c>
      <c r="R12" s="155">
        <v>0.37</v>
      </c>
    </row>
    <row r="13" spans="1:18" s="9" customFormat="1" ht="24" customHeight="1" hidden="1">
      <c r="A13" s="156">
        <v>6</v>
      </c>
      <c r="B13" s="151" t="s">
        <v>277</v>
      </c>
      <c r="C13" s="145" t="s">
        <v>278</v>
      </c>
      <c r="D13" s="152" t="s">
        <v>279</v>
      </c>
      <c r="E13" s="147" t="s">
        <v>102</v>
      </c>
      <c r="F13" s="153">
        <v>4482</v>
      </c>
      <c r="G13" s="147" t="s">
        <v>280</v>
      </c>
      <c r="H13" s="148" t="s">
        <v>281</v>
      </c>
      <c r="I13" s="147" t="s">
        <v>282</v>
      </c>
      <c r="J13" s="154">
        <v>21900</v>
      </c>
      <c r="K13" s="145">
        <v>2787.2</v>
      </c>
      <c r="L13" s="145">
        <v>10.4</v>
      </c>
      <c r="M13" s="145">
        <v>18365</v>
      </c>
      <c r="N13" s="147" t="s">
        <v>283</v>
      </c>
      <c r="O13" s="149">
        <f t="shared" si="0"/>
        <v>6035.88</v>
      </c>
      <c r="P13" s="149">
        <f t="shared" si="1"/>
        <v>23520.16</v>
      </c>
      <c r="Q13" s="155">
        <v>0.3021094212917243</v>
      </c>
      <c r="R13" s="155">
        <v>0.37</v>
      </c>
    </row>
    <row r="14" spans="1:18" s="9" customFormat="1" ht="24" customHeight="1" hidden="1">
      <c r="A14" s="156">
        <v>20.1538461538462</v>
      </c>
      <c r="B14" s="161" t="s">
        <v>287</v>
      </c>
      <c r="C14" s="145">
        <v>1971</v>
      </c>
      <c r="D14" s="152" t="s">
        <v>288</v>
      </c>
      <c r="E14" s="147" t="s">
        <v>102</v>
      </c>
      <c r="F14" s="216">
        <v>3812</v>
      </c>
      <c r="G14" s="147" t="s">
        <v>289</v>
      </c>
      <c r="H14" s="148" t="s">
        <v>286</v>
      </c>
      <c r="I14" s="147" t="s">
        <v>290</v>
      </c>
      <c r="J14" s="154">
        <v>24090</v>
      </c>
      <c r="K14" s="145">
        <v>1955.2</v>
      </c>
      <c r="L14" s="145">
        <v>10.4</v>
      </c>
      <c r="M14" s="145">
        <v>8657</v>
      </c>
      <c r="N14" s="147" t="s">
        <v>284</v>
      </c>
      <c r="O14" s="149">
        <f aca="true" t="shared" si="2" ref="O14:O22">G14+I14</f>
        <v>9252.8</v>
      </c>
      <c r="P14" s="149">
        <f aca="true" t="shared" si="3" ref="P14:P22">H14+J14</f>
        <v>25590</v>
      </c>
      <c r="Q14" s="155">
        <v>0.3085306666666667</v>
      </c>
      <c r="R14" s="155">
        <v>0.37</v>
      </c>
    </row>
    <row r="15" spans="1:18" s="9" customFormat="1" ht="24" customHeight="1" hidden="1">
      <c r="A15" s="156">
        <v>20.7912087912088</v>
      </c>
      <c r="B15" s="161" t="s">
        <v>291</v>
      </c>
      <c r="C15" s="145">
        <v>1971</v>
      </c>
      <c r="D15" s="152" t="s">
        <v>288</v>
      </c>
      <c r="E15" s="147" t="s">
        <v>102</v>
      </c>
      <c r="F15" s="216">
        <v>3878.5</v>
      </c>
      <c r="G15" s="147" t="s">
        <v>292</v>
      </c>
      <c r="H15" s="148" t="s">
        <v>286</v>
      </c>
      <c r="I15" s="147" t="s">
        <v>293</v>
      </c>
      <c r="J15" s="154">
        <v>24090</v>
      </c>
      <c r="K15" s="145">
        <v>1872</v>
      </c>
      <c r="L15" s="145">
        <v>10.4</v>
      </c>
      <c r="M15" s="145">
        <v>8398</v>
      </c>
      <c r="N15" s="147" t="s">
        <v>284</v>
      </c>
      <c r="O15" s="149">
        <f t="shared" si="2"/>
        <v>6706.5599999999995</v>
      </c>
      <c r="P15" s="149">
        <f t="shared" si="3"/>
        <v>25590</v>
      </c>
      <c r="Q15" s="155">
        <v>0.2872581333333333</v>
      </c>
      <c r="R15" s="155">
        <v>0.37</v>
      </c>
    </row>
    <row r="16" spans="1:18" s="9" customFormat="1" ht="24" customHeight="1" hidden="1">
      <c r="A16" s="150">
        <v>21.4285714285714</v>
      </c>
      <c r="B16" s="161" t="s">
        <v>294</v>
      </c>
      <c r="C16" s="145">
        <v>2007</v>
      </c>
      <c r="D16" s="152" t="s">
        <v>295</v>
      </c>
      <c r="E16" s="147" t="s">
        <v>102</v>
      </c>
      <c r="F16" s="215">
        <v>11385.8</v>
      </c>
      <c r="G16" s="147" t="s">
        <v>296</v>
      </c>
      <c r="H16" s="148" t="s">
        <v>267</v>
      </c>
      <c r="I16" s="147" t="s">
        <v>297</v>
      </c>
      <c r="J16" s="154">
        <v>65700</v>
      </c>
      <c r="K16" s="145">
        <v>6645.6</v>
      </c>
      <c r="L16" s="145">
        <v>10.4</v>
      </c>
      <c r="M16" s="145">
        <v>28825</v>
      </c>
      <c r="N16" s="147" t="s">
        <v>298</v>
      </c>
      <c r="O16" s="149">
        <f t="shared" si="2"/>
        <v>10143.69</v>
      </c>
      <c r="P16" s="149">
        <f t="shared" si="3"/>
        <v>69156</v>
      </c>
      <c r="Q16" s="155">
        <v>0.3319023726851852</v>
      </c>
      <c r="R16" s="155">
        <v>0.34</v>
      </c>
    </row>
    <row r="17" spans="1:18" s="9" customFormat="1" ht="24" customHeight="1">
      <c r="A17" s="156">
        <v>1</v>
      </c>
      <c r="B17" s="151" t="s">
        <v>184</v>
      </c>
      <c r="C17" s="145" t="s">
        <v>285</v>
      </c>
      <c r="D17" s="158">
        <v>1970</v>
      </c>
      <c r="E17" s="147" t="s">
        <v>102</v>
      </c>
      <c r="F17" s="216">
        <v>6390</v>
      </c>
      <c r="G17" s="147" t="s">
        <v>299</v>
      </c>
      <c r="H17" s="148" t="s">
        <v>300</v>
      </c>
      <c r="I17" s="147" t="s">
        <v>301</v>
      </c>
      <c r="J17" s="154">
        <v>56940</v>
      </c>
      <c r="K17" s="145">
        <v>3400.8</v>
      </c>
      <c r="L17" s="145">
        <v>10.4</v>
      </c>
      <c r="M17" s="145">
        <v>18135</v>
      </c>
      <c r="N17" s="147" t="s">
        <v>302</v>
      </c>
      <c r="O17" s="149">
        <f t="shared" si="2"/>
        <v>10721</v>
      </c>
      <c r="P17" s="149">
        <f t="shared" si="3"/>
        <v>59434</v>
      </c>
      <c r="Q17" s="155">
        <v>0.31525661587810744</v>
      </c>
      <c r="R17" s="155">
        <v>0.37</v>
      </c>
    </row>
    <row r="18" spans="1:18" s="9" customFormat="1" ht="24" customHeight="1" hidden="1">
      <c r="A18" s="156">
        <v>22.7032967032967</v>
      </c>
      <c r="B18" s="161" t="s">
        <v>303</v>
      </c>
      <c r="C18" s="145">
        <v>1980</v>
      </c>
      <c r="D18" s="152" t="s">
        <v>304</v>
      </c>
      <c r="E18" s="147" t="s">
        <v>102</v>
      </c>
      <c r="F18" s="216">
        <v>9723</v>
      </c>
      <c r="G18" s="147" t="s">
        <v>305</v>
      </c>
      <c r="H18" s="148" t="s">
        <v>306</v>
      </c>
      <c r="I18" s="147" t="s">
        <v>307</v>
      </c>
      <c r="J18" s="154">
        <v>44676</v>
      </c>
      <c r="K18" s="145">
        <v>4451.2</v>
      </c>
      <c r="L18" s="145">
        <v>10.4</v>
      </c>
      <c r="M18" s="145">
        <v>22300</v>
      </c>
      <c r="N18" s="147" t="s">
        <v>308</v>
      </c>
      <c r="O18" s="149">
        <f t="shared" si="2"/>
        <v>40991.63</v>
      </c>
      <c r="P18" s="149">
        <f t="shared" si="3"/>
        <v>48076</v>
      </c>
      <c r="Q18" s="155">
        <v>0.29149132352941176</v>
      </c>
      <c r="R18" s="155">
        <v>0.35</v>
      </c>
    </row>
    <row r="19" spans="1:18" s="9" customFormat="1" ht="24" customHeight="1" hidden="1">
      <c r="A19" s="156">
        <v>23.3406593406593</v>
      </c>
      <c r="B19" s="151" t="s">
        <v>309</v>
      </c>
      <c r="C19" s="145" t="s">
        <v>310</v>
      </c>
      <c r="D19" s="152" t="s">
        <v>288</v>
      </c>
      <c r="E19" s="147" t="s">
        <v>102</v>
      </c>
      <c r="F19" s="215">
        <v>4534</v>
      </c>
      <c r="G19" s="147" t="s">
        <v>311</v>
      </c>
      <c r="H19" s="148" t="s">
        <v>312</v>
      </c>
      <c r="I19" s="147" t="s">
        <v>313</v>
      </c>
      <c r="J19" s="154">
        <v>35040</v>
      </c>
      <c r="K19" s="145">
        <v>2444</v>
      </c>
      <c r="L19" s="145">
        <v>10.4</v>
      </c>
      <c r="M19" s="145">
        <v>11440</v>
      </c>
      <c r="N19" s="147" t="s">
        <v>314</v>
      </c>
      <c r="O19" s="149">
        <f t="shared" si="2"/>
        <v>8703</v>
      </c>
      <c r="P19" s="149">
        <f t="shared" si="3"/>
        <v>36669</v>
      </c>
      <c r="Q19" s="155">
        <v>0.2861878453038674</v>
      </c>
      <c r="R19" s="155">
        <v>0.37</v>
      </c>
    </row>
    <row r="20" spans="1:18" s="9" customFormat="1" ht="24" customHeight="1" hidden="1">
      <c r="A20" s="150">
        <v>23.978021978022</v>
      </c>
      <c r="B20" s="151" t="s">
        <v>315</v>
      </c>
      <c r="C20" s="145">
        <v>1982</v>
      </c>
      <c r="D20" s="152" t="s">
        <v>316</v>
      </c>
      <c r="E20" s="147" t="s">
        <v>102</v>
      </c>
      <c r="F20" s="216">
        <v>5694</v>
      </c>
      <c r="G20" s="147">
        <v>799.5</v>
      </c>
      <c r="H20" s="148">
        <v>1044.5</v>
      </c>
      <c r="I20" s="148">
        <v>27111.5</v>
      </c>
      <c r="J20" s="162">
        <v>148920</v>
      </c>
      <c r="K20" s="145">
        <v>2745.6</v>
      </c>
      <c r="L20" s="145">
        <v>10.4</v>
      </c>
      <c r="M20" s="148">
        <v>6366</v>
      </c>
      <c r="N20" s="148">
        <v>9078</v>
      </c>
      <c r="O20" s="149">
        <f t="shared" si="2"/>
        <v>27911</v>
      </c>
      <c r="P20" s="149">
        <f t="shared" si="3"/>
        <v>149964.5</v>
      </c>
      <c r="Q20" s="155">
        <v>0.2832120631881283</v>
      </c>
      <c r="R20" s="155">
        <v>0.37</v>
      </c>
    </row>
    <row r="21" spans="1:18" s="9" customFormat="1" ht="24" customHeight="1" hidden="1">
      <c r="A21" s="156">
        <v>24.6153846153846</v>
      </c>
      <c r="B21" s="151" t="s">
        <v>317</v>
      </c>
      <c r="C21" s="145" t="s">
        <v>310</v>
      </c>
      <c r="D21" s="152" t="s">
        <v>265</v>
      </c>
      <c r="E21" s="147" t="s">
        <v>102</v>
      </c>
      <c r="F21" s="216">
        <v>4396</v>
      </c>
      <c r="G21" s="147" t="s">
        <v>318</v>
      </c>
      <c r="H21" s="148" t="s">
        <v>286</v>
      </c>
      <c r="I21" s="147" t="s">
        <v>319</v>
      </c>
      <c r="J21" s="154">
        <v>24090</v>
      </c>
      <c r="K21" s="145">
        <v>2506.4</v>
      </c>
      <c r="L21" s="145">
        <v>10.4</v>
      </c>
      <c r="M21" s="145">
        <v>14710</v>
      </c>
      <c r="N21" s="147" t="s">
        <v>320</v>
      </c>
      <c r="O21" s="149">
        <f t="shared" si="2"/>
        <v>6919</v>
      </c>
      <c r="P21" s="149">
        <f t="shared" si="3"/>
        <v>25590</v>
      </c>
      <c r="Q21" s="155">
        <v>0.34508666666666665</v>
      </c>
      <c r="R21" s="155">
        <v>0.37</v>
      </c>
    </row>
    <row r="22" spans="1:18" s="9" customFormat="1" ht="24" customHeight="1" hidden="1">
      <c r="A22" s="156">
        <v>25.2527472527473</v>
      </c>
      <c r="B22" s="151" t="s">
        <v>321</v>
      </c>
      <c r="C22" s="145" t="s">
        <v>285</v>
      </c>
      <c r="D22" s="152" t="s">
        <v>265</v>
      </c>
      <c r="E22" s="147" t="s">
        <v>102</v>
      </c>
      <c r="F22" s="216">
        <v>6400</v>
      </c>
      <c r="G22" s="147" t="s">
        <v>322</v>
      </c>
      <c r="H22" s="148" t="s">
        <v>323</v>
      </c>
      <c r="I22" s="147" t="s">
        <v>324</v>
      </c>
      <c r="J22" s="154">
        <v>43800</v>
      </c>
      <c r="K22" s="145">
        <v>4149.6</v>
      </c>
      <c r="L22" s="145">
        <v>10.4</v>
      </c>
      <c r="M22" s="145">
        <v>23792</v>
      </c>
      <c r="N22" s="147" t="s">
        <v>325</v>
      </c>
      <c r="O22" s="149">
        <f t="shared" si="2"/>
        <v>12135</v>
      </c>
      <c r="P22" s="149">
        <f t="shared" si="3"/>
        <v>46322</v>
      </c>
      <c r="Q22" s="155">
        <v>0.3036875495638382</v>
      </c>
      <c r="R22" s="155">
        <v>0.37</v>
      </c>
    </row>
    <row r="23" spans="1:18" s="9" customFormat="1" ht="21" customHeight="1" hidden="1">
      <c r="A23" s="156">
        <v>34.8131868131868</v>
      </c>
      <c r="B23" s="151" t="s">
        <v>326</v>
      </c>
      <c r="C23" s="145">
        <v>1963</v>
      </c>
      <c r="D23" s="152" t="s">
        <v>279</v>
      </c>
      <c r="E23" s="147" t="s">
        <v>102</v>
      </c>
      <c r="F23" s="216">
        <v>5677</v>
      </c>
      <c r="G23" s="147" t="s">
        <v>327</v>
      </c>
      <c r="H23" s="148" t="s">
        <v>328</v>
      </c>
      <c r="I23" s="147" t="s">
        <v>102</v>
      </c>
      <c r="J23" s="154">
        <v>569400</v>
      </c>
      <c r="K23" s="145">
        <v>2693.6</v>
      </c>
      <c r="L23" s="145">
        <v>10.4</v>
      </c>
      <c r="M23" s="147" t="s">
        <v>102</v>
      </c>
      <c r="N23" s="147" t="s">
        <v>329</v>
      </c>
      <c r="O23" s="155" t="str">
        <f>G23</f>
        <v>301,4</v>
      </c>
      <c r="P23" s="149">
        <f aca="true" t="shared" si="4" ref="P23:P29">H23+J23</f>
        <v>571886.4</v>
      </c>
      <c r="Q23" s="155">
        <v>0.044851190476190475</v>
      </c>
      <c r="R23" s="155">
        <v>0.37</v>
      </c>
    </row>
    <row r="24" spans="1:18" s="9" customFormat="1" ht="24" customHeight="1" hidden="1">
      <c r="A24" s="156">
        <v>35.4505494505495</v>
      </c>
      <c r="B24" s="161" t="s">
        <v>330</v>
      </c>
      <c r="C24" s="145">
        <v>1969</v>
      </c>
      <c r="D24" s="152" t="s">
        <v>331</v>
      </c>
      <c r="E24" s="147" t="s">
        <v>102</v>
      </c>
      <c r="F24" s="216">
        <v>16931</v>
      </c>
      <c r="G24" s="147" t="s">
        <v>332</v>
      </c>
      <c r="H24" s="148" t="s">
        <v>333</v>
      </c>
      <c r="I24" s="147" t="s">
        <v>334</v>
      </c>
      <c r="J24" s="154">
        <v>249660</v>
      </c>
      <c r="K24" s="145">
        <v>8164</v>
      </c>
      <c r="L24" s="145">
        <v>10.4</v>
      </c>
      <c r="M24" s="145">
        <v>42456</v>
      </c>
      <c r="N24" s="147" t="s">
        <v>335</v>
      </c>
      <c r="O24" s="149">
        <f aca="true" t="shared" si="5" ref="O24:O30">G24+I24</f>
        <v>87302.88</v>
      </c>
      <c r="P24" s="149">
        <f t="shared" si="4"/>
        <v>261756</v>
      </c>
      <c r="Q24" s="155">
        <v>0.15088287037037038</v>
      </c>
      <c r="R24" s="155">
        <v>0.34</v>
      </c>
    </row>
    <row r="25" spans="1:18" s="9" customFormat="1" ht="24" customHeight="1" hidden="1">
      <c r="A25" s="156">
        <v>36.7252747252747</v>
      </c>
      <c r="B25" s="151" t="s">
        <v>336</v>
      </c>
      <c r="C25" s="145">
        <v>1970</v>
      </c>
      <c r="D25" s="152" t="s">
        <v>304</v>
      </c>
      <c r="E25" s="147" t="s">
        <v>102</v>
      </c>
      <c r="F25" s="215">
        <v>27365</v>
      </c>
      <c r="G25" s="147" t="s">
        <v>337</v>
      </c>
      <c r="H25" s="148">
        <v>7100</v>
      </c>
      <c r="I25" s="147" t="s">
        <v>338</v>
      </c>
      <c r="J25" s="154">
        <v>446760</v>
      </c>
      <c r="K25" s="145">
        <v>12729.6</v>
      </c>
      <c r="L25" s="145">
        <v>10.4</v>
      </c>
      <c r="M25" s="145">
        <v>74520</v>
      </c>
      <c r="N25" s="147" t="s">
        <v>339</v>
      </c>
      <c r="O25" s="149">
        <f t="shared" si="5"/>
        <v>137116</v>
      </c>
      <c r="P25" s="149">
        <f t="shared" si="4"/>
        <v>453860</v>
      </c>
      <c r="Q25" s="155">
        <v>0.3036056338028169</v>
      </c>
      <c r="R25" s="155">
        <v>0.34</v>
      </c>
    </row>
    <row r="26" spans="1:18" s="9" customFormat="1" ht="42.75" customHeight="1">
      <c r="A26" s="156">
        <v>2</v>
      </c>
      <c r="B26" s="151" t="s">
        <v>185</v>
      </c>
      <c r="C26" s="145">
        <v>2009</v>
      </c>
      <c r="D26" s="152">
        <v>1977</v>
      </c>
      <c r="E26" s="147" t="s">
        <v>102</v>
      </c>
      <c r="F26" s="215">
        <v>2864</v>
      </c>
      <c r="G26" s="163" t="s">
        <v>340</v>
      </c>
      <c r="H26" s="148" t="s">
        <v>341</v>
      </c>
      <c r="I26" s="147" t="s">
        <v>342</v>
      </c>
      <c r="J26" s="154">
        <v>153300</v>
      </c>
      <c r="K26" s="145">
        <v>1612</v>
      </c>
      <c r="L26" s="145">
        <v>10.4</v>
      </c>
      <c r="M26" s="145">
        <v>12854</v>
      </c>
      <c r="N26" s="147" t="s">
        <v>343</v>
      </c>
      <c r="O26" s="149">
        <f t="shared" si="5"/>
        <v>7470</v>
      </c>
      <c r="P26" s="149">
        <f t="shared" si="4"/>
        <v>154516</v>
      </c>
      <c r="Q26" s="155">
        <v>0.3271875</v>
      </c>
      <c r="R26" s="155">
        <v>0.38</v>
      </c>
    </row>
    <row r="27" spans="1:18" s="9" customFormat="1" ht="24" customHeight="1" hidden="1">
      <c r="A27" s="156">
        <v>50.1098901098901</v>
      </c>
      <c r="B27" s="161" t="s">
        <v>345</v>
      </c>
      <c r="C27" s="145">
        <v>1989</v>
      </c>
      <c r="D27" s="152" t="s">
        <v>346</v>
      </c>
      <c r="E27" s="147" t="s">
        <v>102</v>
      </c>
      <c r="F27" s="216">
        <v>10217</v>
      </c>
      <c r="G27" s="147">
        <v>1377.35</v>
      </c>
      <c r="H27" s="148">
        <v>3320</v>
      </c>
      <c r="I27" s="148">
        <v>105120</v>
      </c>
      <c r="J27" s="154">
        <v>446760</v>
      </c>
      <c r="K27" s="155">
        <v>1851.2</v>
      </c>
      <c r="L27" s="145">
        <v>10.4</v>
      </c>
      <c r="M27" s="155">
        <v>17288.837</v>
      </c>
      <c r="N27" s="148">
        <v>21120</v>
      </c>
      <c r="O27" s="149">
        <f t="shared" si="5"/>
        <v>106497.35</v>
      </c>
      <c r="P27" s="149">
        <f t="shared" si="4"/>
        <v>450080</v>
      </c>
      <c r="Q27" s="155">
        <v>0.1410539156626506</v>
      </c>
      <c r="R27" s="155">
        <v>0.34</v>
      </c>
    </row>
    <row r="28" spans="1:18" s="9" customFormat="1" ht="24" customHeight="1" hidden="1">
      <c r="A28" s="150">
        <v>50.7472527472528</v>
      </c>
      <c r="B28" s="161" t="s">
        <v>347</v>
      </c>
      <c r="C28" s="145">
        <v>1989</v>
      </c>
      <c r="D28" s="152" t="s">
        <v>346</v>
      </c>
      <c r="E28" s="147" t="s">
        <v>102</v>
      </c>
      <c r="F28" s="216">
        <v>22989</v>
      </c>
      <c r="G28" s="147">
        <v>3676.86</v>
      </c>
      <c r="H28" s="148">
        <v>7100</v>
      </c>
      <c r="I28" s="148">
        <v>280320</v>
      </c>
      <c r="J28" s="154">
        <v>446760</v>
      </c>
      <c r="K28" s="155">
        <v>7706.4</v>
      </c>
      <c r="L28" s="145">
        <v>10.4</v>
      </c>
      <c r="M28" s="155">
        <v>45371</v>
      </c>
      <c r="N28" s="148">
        <v>65200</v>
      </c>
      <c r="O28" s="149">
        <f t="shared" si="5"/>
        <v>283996.86</v>
      </c>
      <c r="P28" s="149">
        <f t="shared" si="4"/>
        <v>453860</v>
      </c>
      <c r="Q28" s="155">
        <v>0.17607498591549298</v>
      </c>
      <c r="R28" s="155">
        <v>0.34</v>
      </c>
    </row>
    <row r="29" spans="1:18" s="9" customFormat="1" ht="24" customHeight="1">
      <c r="A29" s="156">
        <v>3</v>
      </c>
      <c r="B29" s="161" t="s">
        <v>186</v>
      </c>
      <c r="C29" s="145">
        <v>1971</v>
      </c>
      <c r="D29" s="152">
        <v>1971</v>
      </c>
      <c r="E29" s="147" t="s">
        <v>102</v>
      </c>
      <c r="F29" s="216">
        <v>13027</v>
      </c>
      <c r="G29" s="147" t="s">
        <v>348</v>
      </c>
      <c r="H29" s="148" t="s">
        <v>349</v>
      </c>
      <c r="I29" s="147" t="s">
        <v>350</v>
      </c>
      <c r="J29" s="154">
        <v>385440</v>
      </c>
      <c r="K29" s="145">
        <v>7332</v>
      </c>
      <c r="L29" s="145">
        <v>10.4</v>
      </c>
      <c r="M29" s="145">
        <v>38996</v>
      </c>
      <c r="N29" s="147" t="s">
        <v>351</v>
      </c>
      <c r="O29" s="149">
        <f t="shared" si="5"/>
        <v>26103</v>
      </c>
      <c r="P29" s="149">
        <f t="shared" si="4"/>
        <v>390441</v>
      </c>
      <c r="Q29" s="155">
        <v>0.29379524095180964</v>
      </c>
      <c r="R29" s="155">
        <v>0.37</v>
      </c>
    </row>
    <row r="30" spans="1:18" s="9" customFormat="1" ht="24" customHeight="1">
      <c r="A30" s="156">
        <v>4</v>
      </c>
      <c r="B30" s="161" t="s">
        <v>187</v>
      </c>
      <c r="C30" s="145">
        <v>1971</v>
      </c>
      <c r="D30" s="158">
        <v>1971</v>
      </c>
      <c r="E30" s="147" t="s">
        <v>102</v>
      </c>
      <c r="F30" s="216">
        <v>17250</v>
      </c>
      <c r="G30" s="147">
        <v>5573</v>
      </c>
      <c r="H30" s="148">
        <v>5712</v>
      </c>
      <c r="I30" s="148">
        <v>93091</v>
      </c>
      <c r="J30" s="154">
        <v>438000</v>
      </c>
      <c r="K30" s="155">
        <v>8985.6</v>
      </c>
      <c r="L30" s="145">
        <v>10.4</v>
      </c>
      <c r="M30" s="155">
        <v>62798</v>
      </c>
      <c r="N30" s="148">
        <v>65349</v>
      </c>
      <c r="O30" s="149">
        <f t="shared" si="5"/>
        <v>98664</v>
      </c>
      <c r="P30" s="149">
        <f aca="true" t="shared" si="6" ref="P30:P37">H30+J30</f>
        <v>443712</v>
      </c>
      <c r="Q30" s="155">
        <v>0.3317261904761905</v>
      </c>
      <c r="R30" s="155">
        <v>0.34</v>
      </c>
    </row>
    <row r="31" spans="1:18" s="9" customFormat="1" ht="24" customHeight="1" hidden="1">
      <c r="A31" s="150">
        <v>57.1208791208791</v>
      </c>
      <c r="B31" s="151" t="s">
        <v>352</v>
      </c>
      <c r="C31" s="145">
        <v>2007</v>
      </c>
      <c r="D31" s="152" t="s">
        <v>344</v>
      </c>
      <c r="E31" s="147" t="s">
        <v>102</v>
      </c>
      <c r="F31" s="216">
        <v>4769</v>
      </c>
      <c r="G31" s="147">
        <v>799.5</v>
      </c>
      <c r="H31" s="148">
        <v>1044.5</v>
      </c>
      <c r="I31" s="148">
        <v>27111.5</v>
      </c>
      <c r="J31" s="162">
        <v>148920</v>
      </c>
      <c r="K31" s="145">
        <v>2558.4</v>
      </c>
      <c r="L31" s="145">
        <v>10.4</v>
      </c>
      <c r="M31" s="148">
        <v>6366</v>
      </c>
      <c r="N31" s="148">
        <v>9078</v>
      </c>
      <c r="O31" s="149">
        <f aca="true" t="shared" si="7" ref="O31:O37">G31+I31</f>
        <v>27911</v>
      </c>
      <c r="P31" s="149">
        <f t="shared" si="6"/>
        <v>149964.5</v>
      </c>
      <c r="Q31" s="155">
        <v>0.2832120631881283</v>
      </c>
      <c r="R31" s="155">
        <v>0.37</v>
      </c>
    </row>
    <row r="32" spans="1:18" ht="23.25" customHeight="1" hidden="1">
      <c r="A32" s="156">
        <v>64.7692307692308</v>
      </c>
      <c r="B32" s="151" t="s">
        <v>353</v>
      </c>
      <c r="C32" s="138" t="s">
        <v>354</v>
      </c>
      <c r="D32" s="152" t="s">
        <v>355</v>
      </c>
      <c r="E32" s="147" t="s">
        <v>102</v>
      </c>
      <c r="F32" s="216">
        <v>5912</v>
      </c>
      <c r="G32" s="164">
        <v>1894.8</v>
      </c>
      <c r="H32" s="165">
        <v>2052</v>
      </c>
      <c r="I32" s="164">
        <v>17478.6</v>
      </c>
      <c r="J32" s="166">
        <v>92508</v>
      </c>
      <c r="K32" s="167">
        <v>4212</v>
      </c>
      <c r="L32" s="145">
        <v>10.4</v>
      </c>
      <c r="M32" s="164">
        <v>15534</v>
      </c>
      <c r="N32" s="168">
        <v>18766.8</v>
      </c>
      <c r="O32" s="149">
        <f t="shared" si="7"/>
        <v>19373.399999999998</v>
      </c>
      <c r="P32" s="149">
        <f t="shared" si="6"/>
        <v>94560</v>
      </c>
      <c r="Q32" s="155">
        <v>0.34165497076023393</v>
      </c>
      <c r="R32" s="155">
        <v>0.37</v>
      </c>
    </row>
    <row r="33" spans="1:18" s="9" customFormat="1" ht="24" customHeight="1" hidden="1">
      <c r="A33" s="150">
        <v>65.4065934065934</v>
      </c>
      <c r="B33" s="151" t="s">
        <v>356</v>
      </c>
      <c r="C33" s="145">
        <v>1974</v>
      </c>
      <c r="D33" s="152" t="s">
        <v>344</v>
      </c>
      <c r="E33" s="147" t="s">
        <v>102</v>
      </c>
      <c r="F33" s="216">
        <v>4801</v>
      </c>
      <c r="G33" s="147">
        <v>1244.96</v>
      </c>
      <c r="H33" s="148">
        <v>1500</v>
      </c>
      <c r="I33" s="148">
        <v>29883</v>
      </c>
      <c r="J33" s="154">
        <v>240900</v>
      </c>
      <c r="K33" s="155">
        <v>2100.8</v>
      </c>
      <c r="L33" s="145">
        <v>10.4</v>
      </c>
      <c r="M33" s="155">
        <v>7309</v>
      </c>
      <c r="N33" s="148">
        <v>12000</v>
      </c>
      <c r="O33" s="149">
        <f t="shared" si="7"/>
        <v>31127.96</v>
      </c>
      <c r="P33" s="149">
        <f t="shared" si="6"/>
        <v>242400</v>
      </c>
      <c r="Q33" s="155">
        <v>0.30709013333333335</v>
      </c>
      <c r="R33" s="155">
        <v>0.37</v>
      </c>
    </row>
    <row r="34" spans="1:18" s="9" customFormat="1" ht="24" customHeight="1">
      <c r="A34" s="156">
        <v>5</v>
      </c>
      <c r="B34" s="151" t="s">
        <v>188</v>
      </c>
      <c r="C34" s="145">
        <v>1971</v>
      </c>
      <c r="D34" s="158">
        <v>1971</v>
      </c>
      <c r="E34" s="147" t="s">
        <v>102</v>
      </c>
      <c r="F34" s="216">
        <v>9463</v>
      </c>
      <c r="G34" s="147" t="s">
        <v>357</v>
      </c>
      <c r="H34" s="148" t="s">
        <v>358</v>
      </c>
      <c r="I34" s="147" t="s">
        <v>359</v>
      </c>
      <c r="J34" s="154">
        <v>154180</v>
      </c>
      <c r="K34" s="145">
        <v>5647.2</v>
      </c>
      <c r="L34" s="145">
        <v>10.4</v>
      </c>
      <c r="M34" s="145">
        <v>25890</v>
      </c>
      <c r="N34" s="147" t="s">
        <v>360</v>
      </c>
      <c r="O34" s="149">
        <f t="shared" si="7"/>
        <v>32289</v>
      </c>
      <c r="P34" s="149">
        <f t="shared" si="6"/>
        <v>157600</v>
      </c>
      <c r="Q34" s="155">
        <v>0.32318713450292397</v>
      </c>
      <c r="R34" s="155">
        <v>0.35</v>
      </c>
    </row>
    <row r="35" spans="1:18" s="9" customFormat="1" ht="24" customHeight="1" hidden="1">
      <c r="A35" s="156">
        <v>66.6813186813187</v>
      </c>
      <c r="B35" s="151" t="s">
        <v>361</v>
      </c>
      <c r="C35" s="145">
        <v>1987</v>
      </c>
      <c r="D35" s="146">
        <v>1987</v>
      </c>
      <c r="E35" s="147" t="s">
        <v>102</v>
      </c>
      <c r="F35" s="216">
        <v>6441</v>
      </c>
      <c r="G35" s="147" t="s">
        <v>362</v>
      </c>
      <c r="H35" s="148" t="s">
        <v>363</v>
      </c>
      <c r="I35" s="147" t="s">
        <v>364</v>
      </c>
      <c r="J35" s="154">
        <v>297840</v>
      </c>
      <c r="K35" s="145">
        <v>3556.8</v>
      </c>
      <c r="L35" s="145">
        <v>10.4</v>
      </c>
      <c r="M35" s="145">
        <v>12732</v>
      </c>
      <c r="N35" s="147" t="s">
        <v>365</v>
      </c>
      <c r="O35" s="149">
        <f t="shared" si="7"/>
        <v>55822</v>
      </c>
      <c r="P35" s="149">
        <f t="shared" si="6"/>
        <v>299929</v>
      </c>
      <c r="Q35" s="155">
        <v>0.267903303015797</v>
      </c>
      <c r="R35" s="155">
        <v>0.35</v>
      </c>
    </row>
    <row r="36" spans="1:18" s="173" customFormat="1" ht="21" customHeight="1" hidden="1">
      <c r="A36" s="156">
        <v>102</v>
      </c>
      <c r="B36" s="161" t="s">
        <v>366</v>
      </c>
      <c r="C36" s="169">
        <v>2007</v>
      </c>
      <c r="D36" s="152" t="s">
        <v>367</v>
      </c>
      <c r="E36" s="147" t="s">
        <v>102</v>
      </c>
      <c r="F36" s="160">
        <v>15888</v>
      </c>
      <c r="G36" s="170" t="s">
        <v>368</v>
      </c>
      <c r="H36" s="171" t="s">
        <v>369</v>
      </c>
      <c r="I36" s="170" t="s">
        <v>370</v>
      </c>
      <c r="J36" s="172">
        <v>140160</v>
      </c>
      <c r="K36" s="169">
        <v>9349.6</v>
      </c>
      <c r="L36" s="145">
        <v>10.4</v>
      </c>
      <c r="M36" s="169">
        <v>49304</v>
      </c>
      <c r="N36" s="170" t="s">
        <v>371</v>
      </c>
      <c r="O36" s="149">
        <f t="shared" si="7"/>
        <v>75623</v>
      </c>
      <c r="P36" s="149">
        <f t="shared" si="6"/>
        <v>146935</v>
      </c>
      <c r="Q36" s="155">
        <v>0.27817269372693726</v>
      </c>
      <c r="R36" s="155">
        <v>0.34</v>
      </c>
    </row>
    <row r="37" spans="1:18" s="173" customFormat="1" ht="21" customHeight="1" hidden="1">
      <c r="A37" s="150">
        <v>103</v>
      </c>
      <c r="B37" s="151" t="s">
        <v>372</v>
      </c>
      <c r="C37" s="169">
        <v>1970</v>
      </c>
      <c r="D37" s="158" t="s">
        <v>304</v>
      </c>
      <c r="E37" s="147" t="s">
        <v>102</v>
      </c>
      <c r="F37" s="153">
        <v>9541</v>
      </c>
      <c r="G37" s="170" t="s">
        <v>373</v>
      </c>
      <c r="H37" s="171" t="s">
        <v>374</v>
      </c>
      <c r="I37" s="170" t="s">
        <v>375</v>
      </c>
      <c r="J37" s="172">
        <v>280320</v>
      </c>
      <c r="K37" s="169">
        <v>5262.4</v>
      </c>
      <c r="L37" s="145">
        <v>10.4</v>
      </c>
      <c r="M37" s="169">
        <v>25849</v>
      </c>
      <c r="N37" s="170" t="s">
        <v>376</v>
      </c>
      <c r="O37" s="149">
        <f t="shared" si="7"/>
        <v>31639</v>
      </c>
      <c r="P37" s="149">
        <f t="shared" si="6"/>
        <v>283774</v>
      </c>
      <c r="Q37" s="155">
        <v>0.2828170237405906</v>
      </c>
      <c r="R37" s="155">
        <v>0.35</v>
      </c>
    </row>
    <row r="38" spans="1:18" s="7" customFormat="1" ht="20.25">
      <c r="A38" s="88"/>
      <c r="B38" s="78" t="s">
        <v>26</v>
      </c>
      <c r="C38" s="174"/>
      <c r="D38" s="175"/>
      <c r="E38" s="175"/>
      <c r="F38" s="176">
        <f>SUM(F8:F37)</f>
        <v>260337.3</v>
      </c>
      <c r="G38" s="177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8" s="7" customFormat="1" ht="20.25">
      <c r="A39" s="178"/>
      <c r="B39" s="179"/>
      <c r="C39" s="180"/>
      <c r="D39" s="180"/>
      <c r="E39" s="180"/>
      <c r="F39" s="181"/>
      <c r="G39" s="182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s="7" customFormat="1" ht="18" customHeight="1">
      <c r="A40" s="329" t="s">
        <v>382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1:20" s="7" customFormat="1" ht="18" customHeight="1">
      <c r="A41" s="178"/>
      <c r="B41" s="183"/>
      <c r="C41" s="184"/>
      <c r="D41" s="184"/>
      <c r="E41" s="184"/>
      <c r="F41" s="184"/>
      <c r="G41" s="185"/>
      <c r="H41" s="186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</row>
    <row r="42" spans="1:9" ht="28.5" customHeight="1">
      <c r="A42" s="272" t="s">
        <v>377</v>
      </c>
      <c r="B42" s="272"/>
      <c r="C42" s="272"/>
      <c r="D42" s="272"/>
      <c r="E42" s="272"/>
      <c r="F42" s="272"/>
      <c r="G42" s="272"/>
      <c r="H42" s="272"/>
      <c r="I42" s="272"/>
    </row>
    <row r="43" spans="1:9" ht="28.5" customHeight="1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9" ht="27.75" customHeight="1">
      <c r="A44" s="273" t="s">
        <v>380</v>
      </c>
      <c r="B44" s="273"/>
      <c r="C44" s="273"/>
      <c r="D44" s="273"/>
      <c r="E44" s="273"/>
      <c r="F44" s="273"/>
      <c r="G44" s="273"/>
      <c r="H44" s="273"/>
      <c r="I44" s="273"/>
    </row>
    <row r="45" spans="1:5" ht="18.75">
      <c r="A45" s="274" t="s">
        <v>378</v>
      </c>
      <c r="B45" s="274"/>
      <c r="C45" s="274"/>
      <c r="D45" s="274"/>
      <c r="E45" s="274"/>
    </row>
  </sheetData>
  <sheetProtection/>
  <mergeCells count="21">
    <mergeCell ref="C5:C6"/>
    <mergeCell ref="I5:J5"/>
    <mergeCell ref="A42:I42"/>
    <mergeCell ref="E5:E6"/>
    <mergeCell ref="A45:E45"/>
    <mergeCell ref="A1:T1"/>
    <mergeCell ref="A2:T2"/>
    <mergeCell ref="A3:T3"/>
    <mergeCell ref="O5:P5"/>
    <mergeCell ref="A40:R40"/>
    <mergeCell ref="F5:F6"/>
    <mergeCell ref="Q5:R5"/>
    <mergeCell ref="D5:D6"/>
    <mergeCell ref="C4:F4"/>
    <mergeCell ref="G4:R4"/>
    <mergeCell ref="K5:L5"/>
    <mergeCell ref="A44:I44"/>
    <mergeCell ref="M5:N5"/>
    <mergeCell ref="A4:A6"/>
    <mergeCell ref="G5:H5"/>
    <mergeCell ref="B4:B6"/>
  </mergeCells>
  <printOptions horizontalCentered="1"/>
  <pageMargins left="0.3937007874015748" right="0.3937007874015748" top="0.3937007874015748" bottom="0.3937007874015748" header="0.31496062992125984" footer="0.31496062992125984"/>
  <pageSetup fitToHeight="100" fitToWidth="1" horizontalDpi="300" verticalDpi="300" orientation="landscape" paperSize="8" scale="42" r:id="rId1"/>
  <headerFooter alignWithMargins="0">
    <oddHeader>&amp;RПриложение №5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41"/>
  <sheetViews>
    <sheetView view="pageBreakPreview" zoomScale="69" zoomScaleNormal="78" zoomScaleSheetLayoutView="69" zoomScalePageLayoutView="0" workbookViewId="0" topLeftCell="A1">
      <selection activeCell="A32" sqref="A32"/>
    </sheetView>
  </sheetViews>
  <sheetFormatPr defaultColWidth="9.140625" defaultRowHeight="15"/>
  <cols>
    <col min="1" max="1" width="9.140625" style="24" customWidth="1"/>
    <col min="2" max="2" width="45.57421875" style="24" customWidth="1"/>
    <col min="3" max="3" width="15.7109375" style="24" customWidth="1"/>
    <col min="4" max="4" width="12.7109375" style="24" customWidth="1"/>
    <col min="5" max="5" width="11.57421875" style="24" customWidth="1"/>
    <col min="6" max="6" width="10.28125" style="24" customWidth="1"/>
    <col min="7" max="7" width="8.57421875" style="24" customWidth="1"/>
    <col min="8" max="8" width="0.71875" style="24" hidden="1" customWidth="1"/>
    <col min="9" max="9" width="9.57421875" style="24" customWidth="1"/>
    <col min="10" max="10" width="8.28125" style="24" customWidth="1"/>
    <col min="11" max="11" width="6.140625" style="24" customWidth="1"/>
    <col min="12" max="12" width="4.7109375" style="24" bestFit="1" customWidth="1"/>
    <col min="13" max="13" width="9.421875" style="24" customWidth="1"/>
    <col min="14" max="14" width="5.8515625" style="24" customWidth="1"/>
    <col min="15" max="15" width="9.421875" style="24" customWidth="1"/>
    <col min="16" max="16" width="20.8515625" style="24" customWidth="1"/>
    <col min="17" max="17" width="16.28125" style="24" customWidth="1"/>
    <col min="18" max="18" width="14.7109375" style="24" customWidth="1"/>
    <col min="19" max="19" width="13.7109375" style="24" customWidth="1"/>
    <col min="20" max="20" width="14.28125" style="24" customWidth="1"/>
    <col min="21" max="21" width="14.8515625" style="24" customWidth="1"/>
    <col min="22" max="22" width="8.57421875" style="24" customWidth="1"/>
    <col min="23" max="23" width="6.421875" style="24" customWidth="1"/>
    <col min="24" max="24" width="15.7109375" style="24" customWidth="1"/>
    <col min="25" max="25" width="14.421875" style="24" customWidth="1"/>
    <col min="26" max="26" width="15.28125" style="24" customWidth="1"/>
    <col min="27" max="27" width="15.140625" style="24" customWidth="1"/>
    <col min="28" max="16384" width="9.140625" style="24" customWidth="1"/>
  </cols>
  <sheetData>
    <row r="1" spans="13:25" ht="20.25">
      <c r="M1" s="56" t="s">
        <v>5</v>
      </c>
      <c r="R1" s="55"/>
      <c r="S1" s="55"/>
      <c r="T1" s="55"/>
      <c r="U1" s="55"/>
      <c r="V1" s="56"/>
      <c r="W1" s="56"/>
      <c r="X1" s="56"/>
      <c r="Y1" s="56"/>
    </row>
    <row r="2" spans="13:25" ht="20.25">
      <c r="M2" s="57" t="s">
        <v>6</v>
      </c>
      <c r="R2" s="23"/>
      <c r="V2" s="57"/>
      <c r="W2" s="57"/>
      <c r="X2" s="58"/>
      <c r="Y2" s="58"/>
    </row>
    <row r="3" spans="13:25" ht="34.5" customHeight="1">
      <c r="M3" s="342" t="s">
        <v>193</v>
      </c>
      <c r="N3" s="342"/>
      <c r="O3" s="342"/>
      <c r="P3" s="342"/>
      <c r="Q3" s="342"/>
      <c r="R3" s="342"/>
      <c r="S3" s="342"/>
      <c r="V3" s="57"/>
      <c r="W3" s="57"/>
      <c r="X3" s="58"/>
      <c r="Y3" s="58"/>
    </row>
    <row r="4" spans="13:25" ht="20.25">
      <c r="M4" s="57" t="s">
        <v>4</v>
      </c>
      <c r="R4" s="23"/>
      <c r="V4" s="57"/>
      <c r="W4" s="57"/>
      <c r="X4" s="58"/>
      <c r="Y4" s="58"/>
    </row>
    <row r="5" spans="13:25" ht="34.5" customHeight="1">
      <c r="M5" s="342" t="s">
        <v>193</v>
      </c>
      <c r="N5" s="342"/>
      <c r="O5" s="342"/>
      <c r="P5" s="342"/>
      <c r="Q5" s="342"/>
      <c r="R5" s="342"/>
      <c r="S5" s="342"/>
      <c r="V5" s="57"/>
      <c r="W5" s="57"/>
      <c r="X5" s="58"/>
      <c r="Y5" s="58"/>
    </row>
    <row r="6" spans="13:25" ht="40.5" customHeight="1">
      <c r="M6" s="343" t="s">
        <v>193</v>
      </c>
      <c r="N6" s="343"/>
      <c r="O6" s="343"/>
      <c r="P6" s="343"/>
      <c r="Q6" s="343"/>
      <c r="R6" s="343"/>
      <c r="V6" s="57"/>
      <c r="W6" s="57"/>
      <c r="X6" s="58"/>
      <c r="Y6" s="58"/>
    </row>
    <row r="7" spans="13:25" ht="12.75" customHeight="1">
      <c r="M7" s="57" t="s">
        <v>157</v>
      </c>
      <c r="R7" s="344"/>
      <c r="S7" s="344"/>
      <c r="T7" s="344"/>
      <c r="U7" s="344"/>
      <c r="V7" s="57"/>
      <c r="W7" s="57"/>
      <c r="X7" s="57"/>
      <c r="Y7" s="57"/>
    </row>
    <row r="8" spans="13:25" ht="32.25" customHeight="1">
      <c r="M8" s="57" t="s">
        <v>93</v>
      </c>
      <c r="R8" s="23"/>
      <c r="V8" s="57"/>
      <c r="W8" s="57"/>
      <c r="X8" s="58"/>
      <c r="Y8" s="58"/>
    </row>
    <row r="9" spans="24:25" ht="15.75">
      <c r="X9" s="23"/>
      <c r="Y9" s="23"/>
    </row>
    <row r="10" spans="24:25" ht="15.75">
      <c r="X10" s="23"/>
      <c r="Y10" s="23"/>
    </row>
    <row r="11" spans="24:25" ht="15.75" hidden="1">
      <c r="X11" s="23"/>
      <c r="Y11" s="23"/>
    </row>
    <row r="12" spans="24:25" ht="15.75" hidden="1">
      <c r="X12" s="23"/>
      <c r="Y12" s="23"/>
    </row>
    <row r="13" spans="1:19" ht="15.75">
      <c r="A13" s="341" t="s">
        <v>194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</row>
    <row r="14" spans="1:19" ht="15.7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</row>
    <row r="15" spans="1:19" ht="15.75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19" ht="15.75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:19" ht="22.5">
      <c r="A17" s="337" t="s">
        <v>195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</row>
    <row r="18" spans="1:19" ht="22.5">
      <c r="A18" s="336" t="s">
        <v>196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</row>
    <row r="19" spans="1:19" ht="23.25">
      <c r="A19" s="337" t="s">
        <v>223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</row>
    <row r="20" spans="1:19" ht="22.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15.75">
      <c r="A21" s="293" t="s">
        <v>57</v>
      </c>
      <c r="B21" s="238" t="s">
        <v>51</v>
      </c>
      <c r="C21" s="238" t="s">
        <v>197</v>
      </c>
      <c r="D21" s="326" t="s">
        <v>198</v>
      </c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 t="s">
        <v>199</v>
      </c>
      <c r="R21" s="326"/>
      <c r="S21" s="326" t="s">
        <v>200</v>
      </c>
    </row>
    <row r="22" spans="1:19" ht="48.75" customHeight="1">
      <c r="A22" s="338"/>
      <c r="B22" s="256"/>
      <c r="C22" s="256"/>
      <c r="D22" s="326" t="s">
        <v>201</v>
      </c>
      <c r="E22" s="326"/>
      <c r="F22" s="326"/>
      <c r="G22" s="326" t="s">
        <v>202</v>
      </c>
      <c r="H22" s="326"/>
      <c r="I22" s="326"/>
      <c r="J22" s="326" t="s">
        <v>203</v>
      </c>
      <c r="K22" s="326"/>
      <c r="L22" s="326"/>
      <c r="M22" s="326" t="s">
        <v>204</v>
      </c>
      <c r="N22" s="326"/>
      <c r="O22" s="326"/>
      <c r="P22" s="326" t="s">
        <v>205</v>
      </c>
      <c r="Q22" s="241" t="s">
        <v>206</v>
      </c>
      <c r="R22" s="241" t="s">
        <v>207</v>
      </c>
      <c r="S22" s="326"/>
    </row>
    <row r="23" spans="1:19" ht="30.75" customHeight="1">
      <c r="A23" s="338"/>
      <c r="B23" s="256"/>
      <c r="C23" s="25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39"/>
      <c r="R23" s="340"/>
      <c r="S23" s="326"/>
    </row>
    <row r="24" spans="1:19" ht="57.75" customHeight="1">
      <c r="A24" s="294"/>
      <c r="B24" s="240"/>
      <c r="C24" s="60" t="s">
        <v>208</v>
      </c>
      <c r="D24" s="60" t="s">
        <v>24</v>
      </c>
      <c r="E24" s="60" t="s">
        <v>209</v>
      </c>
      <c r="F24" s="60" t="s">
        <v>210</v>
      </c>
      <c r="G24" s="60" t="s">
        <v>24</v>
      </c>
      <c r="H24" s="60" t="s">
        <v>209</v>
      </c>
      <c r="I24" s="60" t="s">
        <v>210</v>
      </c>
      <c r="J24" s="60" t="s">
        <v>24</v>
      </c>
      <c r="K24" s="60" t="s">
        <v>209</v>
      </c>
      <c r="L24" s="60" t="s">
        <v>210</v>
      </c>
      <c r="M24" s="60" t="s">
        <v>24</v>
      </c>
      <c r="N24" s="60" t="s">
        <v>209</v>
      </c>
      <c r="O24" s="60" t="s">
        <v>211</v>
      </c>
      <c r="P24" s="60" t="s">
        <v>127</v>
      </c>
      <c r="Q24" s="127" t="s">
        <v>12</v>
      </c>
      <c r="R24" s="339"/>
      <c r="S24" s="54" t="s">
        <v>212</v>
      </c>
    </row>
    <row r="25" spans="1:19" ht="15.75">
      <c r="A25" s="60">
        <v>1</v>
      </c>
      <c r="B25" s="60">
        <v>2</v>
      </c>
      <c r="C25" s="60">
        <v>3</v>
      </c>
      <c r="D25" s="128" t="s">
        <v>213</v>
      </c>
      <c r="E25" s="128" t="s">
        <v>101</v>
      </c>
      <c r="F25" s="128" t="s">
        <v>82</v>
      </c>
      <c r="G25" s="128" t="s">
        <v>165</v>
      </c>
      <c r="H25" s="128" t="s">
        <v>83</v>
      </c>
      <c r="I25" s="128" t="s">
        <v>84</v>
      </c>
      <c r="J25" s="128" t="s">
        <v>166</v>
      </c>
      <c r="K25" s="128" t="s">
        <v>85</v>
      </c>
      <c r="L25" s="128" t="s">
        <v>86</v>
      </c>
      <c r="M25" s="128" t="s">
        <v>167</v>
      </c>
      <c r="N25" s="128" t="s">
        <v>87</v>
      </c>
      <c r="O25" s="128" t="s">
        <v>88</v>
      </c>
      <c r="P25" s="128" t="s">
        <v>168</v>
      </c>
      <c r="Q25" s="129" t="s">
        <v>214</v>
      </c>
      <c r="R25" s="129" t="s">
        <v>215</v>
      </c>
      <c r="S25" s="128" t="s">
        <v>89</v>
      </c>
    </row>
    <row r="26" spans="1:19" ht="15.75">
      <c r="A26" s="54"/>
      <c r="B26" s="78" t="s">
        <v>26</v>
      </c>
      <c r="C26" s="54" t="s">
        <v>58</v>
      </c>
      <c r="D26" s="130" t="s">
        <v>58</v>
      </c>
      <c r="E26" s="130"/>
      <c r="F26" s="130" t="s">
        <v>58</v>
      </c>
      <c r="G26" s="130" t="s">
        <v>58</v>
      </c>
      <c r="H26" s="130"/>
      <c r="I26" s="130" t="s">
        <v>58</v>
      </c>
      <c r="J26" s="130" t="s">
        <v>58</v>
      </c>
      <c r="K26" s="130"/>
      <c r="L26" s="130" t="s">
        <v>58</v>
      </c>
      <c r="M26" s="130" t="s">
        <v>58</v>
      </c>
      <c r="N26" s="130"/>
      <c r="O26" s="130" t="s">
        <v>58</v>
      </c>
      <c r="P26" s="130"/>
      <c r="Q26" s="130" t="s">
        <v>58</v>
      </c>
      <c r="R26" s="130"/>
      <c r="S26" s="130" t="s">
        <v>58</v>
      </c>
    </row>
    <row r="27" spans="1:19" ht="15.75">
      <c r="A27" s="22">
        <v>1</v>
      </c>
      <c r="B27" s="110" t="s">
        <v>184</v>
      </c>
      <c r="C27" s="119">
        <v>6390</v>
      </c>
      <c r="D27" s="60"/>
      <c r="E27" s="60"/>
      <c r="F27" s="60"/>
      <c r="G27" s="131"/>
      <c r="H27" s="131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5.75">
      <c r="A28" s="22">
        <v>2</v>
      </c>
      <c r="B28" s="110" t="s">
        <v>185</v>
      </c>
      <c r="C28" s="107">
        <v>2864</v>
      </c>
      <c r="D28" s="60"/>
      <c r="E28" s="60"/>
      <c r="F28" s="60"/>
      <c r="G28" s="131"/>
      <c r="H28" s="13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5.75">
      <c r="A29" s="22">
        <v>3</v>
      </c>
      <c r="B29" s="116" t="s">
        <v>186</v>
      </c>
      <c r="C29" s="119">
        <v>13027</v>
      </c>
      <c r="D29" s="60"/>
      <c r="E29" s="60"/>
      <c r="F29" s="60"/>
      <c r="G29" s="131"/>
      <c r="H29" s="13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5.75">
      <c r="A30" s="22">
        <v>4</v>
      </c>
      <c r="B30" s="116" t="s">
        <v>187</v>
      </c>
      <c r="C30" s="119">
        <v>17250</v>
      </c>
      <c r="D30" s="60"/>
      <c r="E30" s="60"/>
      <c r="F30" s="60"/>
      <c r="G30" s="131"/>
      <c r="H30" s="13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5.75">
      <c r="A31" s="22">
        <v>5</v>
      </c>
      <c r="B31" s="110" t="s">
        <v>188</v>
      </c>
      <c r="C31" s="119">
        <v>9463</v>
      </c>
      <c r="D31" s="60"/>
      <c r="E31" s="60"/>
      <c r="F31" s="60"/>
      <c r="G31" s="131"/>
      <c r="H31" s="13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30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1:17" ht="28.5">
      <c r="A33" s="134" t="s">
        <v>175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24">
      <c r="A34" s="334" t="s">
        <v>216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</row>
    <row r="35" spans="1:8" ht="18.75">
      <c r="A35" s="335" t="s">
        <v>217</v>
      </c>
      <c r="B35" s="335"/>
      <c r="C35" s="135"/>
      <c r="D35" s="135"/>
      <c r="E35" s="135"/>
      <c r="F35" s="135"/>
      <c r="G35" s="135"/>
      <c r="H35" s="135"/>
    </row>
    <row r="36" spans="1:8" ht="18.75">
      <c r="A36" s="45"/>
      <c r="B36" s="136" t="s">
        <v>218</v>
      </c>
      <c r="C36" s="136"/>
      <c r="D36" s="136"/>
      <c r="E36" s="136"/>
      <c r="F36" s="136"/>
      <c r="G36" s="136"/>
      <c r="H36" s="136"/>
    </row>
    <row r="37" spans="2:19" ht="18.75">
      <c r="B37" s="55" t="s">
        <v>219</v>
      </c>
      <c r="C37" s="55"/>
      <c r="D37" s="55"/>
      <c r="E37" s="55"/>
      <c r="F37" s="5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23"/>
      <c r="R37" s="23"/>
      <c r="S37" s="23"/>
    </row>
    <row r="38" spans="2:19" ht="15.75">
      <c r="B38" s="333" t="s">
        <v>220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</row>
    <row r="39" spans="2:20" ht="32.25" customHeight="1">
      <c r="B39" s="332" t="s">
        <v>221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137"/>
      <c r="T39" s="137"/>
    </row>
    <row r="40" ht="15.75">
      <c r="B40" s="136" t="s">
        <v>222</v>
      </c>
    </row>
    <row r="41" spans="2:5" ht="15.75">
      <c r="B41" s="136"/>
      <c r="C41" s="136"/>
      <c r="D41" s="136"/>
      <c r="E41" s="136"/>
    </row>
  </sheetData>
  <sheetProtection/>
  <mergeCells count="25">
    <mergeCell ref="A13:S16"/>
    <mergeCell ref="M3:S3"/>
    <mergeCell ref="M5:S5"/>
    <mergeCell ref="M6:R6"/>
    <mergeCell ref="R7:U7"/>
    <mergeCell ref="A17:S17"/>
    <mergeCell ref="A18:S18"/>
    <mergeCell ref="A19:S19"/>
    <mergeCell ref="A21:A24"/>
    <mergeCell ref="B21:B24"/>
    <mergeCell ref="C21:C23"/>
    <mergeCell ref="D21:P21"/>
    <mergeCell ref="Q21:R21"/>
    <mergeCell ref="Q22:Q23"/>
    <mergeCell ref="R22:R24"/>
    <mergeCell ref="B39:R39"/>
    <mergeCell ref="S21:S23"/>
    <mergeCell ref="D22:F23"/>
    <mergeCell ref="G22:I23"/>
    <mergeCell ref="J22:L23"/>
    <mergeCell ref="M22:O23"/>
    <mergeCell ref="P22:P23"/>
    <mergeCell ref="B38:S38"/>
    <mergeCell ref="A34:Q34"/>
    <mergeCell ref="A35:B3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scale="56" r:id="rId1"/>
  <headerFooter alignWithMargins="0">
    <oddHeader>&amp;R
Приложение № 6
</oddHeader>
  </headerFooter>
  <colBreaks count="1" manualBreakCount="1"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cp:lastPrinted>2012-03-06T12:46:20Z</cp:lastPrinted>
  <dcterms:created xsi:type="dcterms:W3CDTF">2008-12-03T08:56:14Z</dcterms:created>
  <dcterms:modified xsi:type="dcterms:W3CDTF">2012-04-26T06:16:34Z</dcterms:modified>
  <cp:category/>
  <cp:version/>
  <cp:contentType/>
  <cp:contentStatus/>
</cp:coreProperties>
</file>